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7815" activeTab="0"/>
  </bookViews>
  <sheets>
    <sheet name="Oversigt" sheetId="1" r:id="rId1"/>
  </sheets>
  <externalReferences>
    <externalReference r:id="rId4"/>
  </externalReferences>
  <definedNames>
    <definedName name="AS2DocOpenMode" hidden="1">"AS2DocumentEdit"</definedName>
    <definedName name="_xlnm.Print_Area" localSheetId="0">'Oversigt'!$A$1:$W$126</definedName>
    <definedName name="_xlnm.Print_Titles" localSheetId="0">'Oversigt'!$32:$33</definedName>
  </definedNames>
  <calcPr fullCalcOnLoad="1"/>
</workbook>
</file>

<file path=xl/sharedStrings.xml><?xml version="1.0" encoding="utf-8"?>
<sst xmlns="http://schemas.openxmlformats.org/spreadsheetml/2006/main" count="470" uniqueCount="136">
  <si>
    <t>Status på Børne- og Ungdomsudvalgets økonomi i 2007</t>
  </si>
  <si>
    <t>Signaturforklaring:</t>
  </si>
  <si>
    <t>Fremdrift i følge plan</t>
  </si>
  <si>
    <t>(Revisor har ingen væsentlige bemærkninger)</t>
  </si>
  <si>
    <t>Besparelse udmeldt, men afhænger af decentral budgetoverholdelse</t>
  </si>
  <si>
    <t>(Det er revisors vurdering, at der et tale om forhold som skal belyses yderligere)</t>
  </si>
  <si>
    <t>Mindre forsinkelse/afvigelse/delvis mgl. Dokumentation</t>
  </si>
  <si>
    <t>(Det er revisors vurdering, at der et tale om et faresignal som dog ikke er kritisk men kræver opmærksomhed eller at tilstrækkeligt dokumenteret grundlag for vurdering ikke er tilvejebragt)</t>
  </si>
  <si>
    <t>Væsentlig forsinkelse/afvigelse som har delvist effekt på realisering af besparelse</t>
  </si>
  <si>
    <t>(Det er revisors vurdering, at der er tale om et kritisk forhold som kræver omgående tiltag)</t>
  </si>
  <si>
    <t>Væsentlig forsinkelse/afvigelse</t>
  </si>
  <si>
    <t>Uden for bedømmelse</t>
  </si>
  <si>
    <t xml:space="preserve">(aktivitet ikke igangsat eller ikke målbar) </t>
  </si>
  <si>
    <t>I skemaet vil der, såfremt der er bemærkninger til enkelte punkter, være et direkte link til underliggende dokument med bemærkningerne.</t>
  </si>
  <si>
    <t>(Rapporteringen er udarbejdet af forvaltningen på nær kolonnen "Revisors risikovurdering".  Revisor har ved stikprøver gennemgået rapporteringen)</t>
  </si>
  <si>
    <t>Rapportering for:</t>
  </si>
  <si>
    <t>Maj måned 2007</t>
  </si>
  <si>
    <t xml:space="preserve">Dato: </t>
  </si>
  <si>
    <t>Milepæl</t>
  </si>
  <si>
    <t>Samlet besparelse (mio.kr.)</t>
  </si>
  <si>
    <t>Nr.</t>
  </si>
  <si>
    <t>Bevillings-område</t>
  </si>
  <si>
    <t>Indsats</t>
  </si>
  <si>
    <t>Opr.</t>
  </si>
  <si>
    <t>Ny</t>
  </si>
  <si>
    <t>Dato for vedtagelse</t>
  </si>
  <si>
    <t>Faktisk besparelse begynder</t>
  </si>
  <si>
    <t>Forvaltningens status og vurdering af om forudsætninger for realisering af besparelser er til stede</t>
  </si>
  <si>
    <t>Afvigelse</t>
  </si>
  <si>
    <t>Punkt gennemgået med revisor</t>
  </si>
  <si>
    <t>Fortsat udeståender på punktet</t>
  </si>
  <si>
    <t>Revisors risikovurdering</t>
  </si>
  <si>
    <t>Type</t>
  </si>
  <si>
    <t>Besparelse</t>
  </si>
  <si>
    <t>Besparelse udmeldt?</t>
  </si>
  <si>
    <t>Opnås forventet besparelse</t>
  </si>
  <si>
    <t>Score</t>
  </si>
  <si>
    <t>Vægtet score</t>
  </si>
  <si>
    <t>Max score</t>
  </si>
  <si>
    <t>Problemstilling</t>
  </si>
  <si>
    <t>Komnentar til udmelding</t>
  </si>
  <si>
    <t>Status</t>
  </si>
  <si>
    <t>Dagtilbud</t>
  </si>
  <si>
    <t>Arbejdsskadepuljen</t>
  </si>
  <si>
    <t>Budgetvedtagelse i oktober 2006</t>
  </si>
  <si>
    <t>Primo 2007</t>
  </si>
  <si>
    <t>Gulgrøn</t>
  </si>
  <si>
    <t>Barselsfonden</t>
  </si>
  <si>
    <t>Driftsbudget for fem minibusser bortfalder</t>
  </si>
  <si>
    <t>Grøn</t>
  </si>
  <si>
    <t>Først pasning efter 6 måneder</t>
  </si>
  <si>
    <t>Gårdmænd</t>
  </si>
  <si>
    <t>Rød</t>
  </si>
  <si>
    <t>5a</t>
  </si>
  <si>
    <t>Ny besparelse</t>
  </si>
  <si>
    <t>Indkøbsbesparelse</t>
  </si>
  <si>
    <t>Konkret institutionsomlægning</t>
  </si>
  <si>
    <t>Lukning af pladser for 0-5 årige</t>
  </si>
  <si>
    <t>Lukning af udvalgte bemandede legepladser</t>
  </si>
  <si>
    <t>Nedlæggelse af institutionspladser med høj pladspris</t>
  </si>
  <si>
    <t>Gul</t>
  </si>
  <si>
    <t>Nedlæggelse af vikarordning i dagplejen</t>
  </si>
  <si>
    <t>Nednormering af weekendåbne institutioner</t>
  </si>
  <si>
    <t>NEM-kontoen</t>
  </si>
  <si>
    <t>Omorganisering af dagplejen</t>
  </si>
  <si>
    <t>Personaletilpasning i dagplejen</t>
  </si>
  <si>
    <t>Sygefraværsbesparelse</t>
  </si>
  <si>
    <t>Tidlig indskrivning på fritidshjem</t>
  </si>
  <si>
    <t>Tilpasning af budget på puljeinstitutioner</t>
  </si>
  <si>
    <t>Administrationsbidrag til selvejende daginstitutioner nedsættes fra 2,3% til 2,1%</t>
  </si>
  <si>
    <t>Vedtaget på BUU-møde 20/12-2006</t>
  </si>
  <si>
    <t>Tilbageholdt overførsel vedr. rekrutteringspuljen</t>
  </si>
  <si>
    <t>Vedtaget på BUU-møde 10/1-2007</t>
  </si>
  <si>
    <t>Tilbageholdt overførsel til skævt normerede institutioner</t>
  </si>
  <si>
    <t>Færre midler til større ekstraordinære vedligeholdelsesopgaver på daginstitutionsområdet</t>
  </si>
  <si>
    <t>Færre midler til vedligeholdelse på nødinstitutioner og bemandede legepladser</t>
  </si>
  <si>
    <t>Forbrug af daginstitutionernes opsparing til energiforbedrende tiltag udskydes til 2008</t>
  </si>
  <si>
    <t>Vedtaget på  BUU-møde 28/2-2007</t>
  </si>
  <si>
    <t>Skovbusser og rumlepotter i 2007</t>
  </si>
  <si>
    <t>Ændret anvendelse af yderligere 5 minibusser i 2007</t>
  </si>
  <si>
    <t>Puljen til efteruddannelse af pædagoger reduceres</t>
  </si>
  <si>
    <t>Puljen til indvendig vedligehold af kolonier reduceres i 2007</t>
  </si>
  <si>
    <t>Fritidshjem og klubber</t>
  </si>
  <si>
    <t>Antal lukkedage øges fra 8 til 10</t>
  </si>
  <si>
    <t>29a</t>
  </si>
  <si>
    <t>Anvendelse af samme budget for tidligere UUF og FAF institutioner</t>
  </si>
  <si>
    <t>Færre pladser på junior- og ungdomsklubber</t>
  </si>
  <si>
    <t xml:space="preserve">Lukning af pladser for 6-9 årige </t>
  </si>
  <si>
    <t>Nedlæggelse af fritidshjem</t>
  </si>
  <si>
    <t>Udeladelse af prisfremskrivning</t>
  </si>
  <si>
    <t>Lokalpulje til opsøgende lokalt arbejde</t>
  </si>
  <si>
    <t>Ingen midler til etablering/renovering af legepladser i 2007 (Legepladspuljen)</t>
  </si>
  <si>
    <t>Legestuerne i mor/barn-ordningen nedlægges</t>
  </si>
  <si>
    <t>Medio 2007</t>
  </si>
  <si>
    <t>43a</t>
  </si>
  <si>
    <t>Puljen til udvikling på fritidshjem og klubber reduceres i 2007</t>
  </si>
  <si>
    <t>Distriktspuljen nedlægges</t>
  </si>
  <si>
    <t>Undervisning</t>
  </si>
  <si>
    <t>Betaling af lærernes efteruddannelse</t>
  </si>
  <si>
    <t>Efter- og videreuddannelse på specialområdet</t>
  </si>
  <si>
    <t>Lærernes arbejdstid</t>
  </si>
  <si>
    <t>Nedlæggelse af DKO</t>
  </si>
  <si>
    <t>53a</t>
  </si>
  <si>
    <t>Nedlæggelse af observationskoloni</t>
  </si>
  <si>
    <t>54a</t>
  </si>
  <si>
    <t>Omlægning af sprogstimulering § 4a</t>
  </si>
  <si>
    <t>Omstrukturering af observationskoloni</t>
  </si>
  <si>
    <t>Prisbesparelse</t>
  </si>
  <si>
    <t>Rammebesparelse på ungdomsskolen</t>
  </si>
  <si>
    <t>Tale og hørelærere</t>
  </si>
  <si>
    <t>Tilpasning af bufferpuljen</t>
  </si>
  <si>
    <t>Udviklingsmidler, decentrale</t>
  </si>
  <si>
    <t>Udviklingsprogrammer, centrale</t>
  </si>
  <si>
    <t>Deltagelse af kommende 1. klasselærere i børnehaveklassen bortfalder</t>
  </si>
  <si>
    <t>Fra og med skoleåret 07/08</t>
  </si>
  <si>
    <t>Udskydelse af fase 3 af Københavnermodellen for Integration</t>
  </si>
  <si>
    <t>Puljen til projekter vedr. tosprogede reduceres</t>
  </si>
  <si>
    <t>Puljen til energiforbedrende tiltag reduceres i 2007</t>
  </si>
  <si>
    <t>Puljen til Vidensdeling reduceres i 2007</t>
  </si>
  <si>
    <t>Puljen til valg af skolebestyrelser reduceres i 2007</t>
  </si>
  <si>
    <t>Puljen til samtænkning reduceres</t>
  </si>
  <si>
    <t>Puljen til understøttelse af projekter uden for FFA (PISA, LEKS og andre tiltag) reduceres i 2007</t>
  </si>
  <si>
    <t>Puljen til videreuddannelse, generel PD reduceres i 2007</t>
  </si>
  <si>
    <t>Puljen til central støtte til lokale projekter nedlægges</t>
  </si>
  <si>
    <t>Puljen til central understøttelse af politisk besluttede projekter reduceres i 2007</t>
  </si>
  <si>
    <t>Sundhed</t>
  </si>
  <si>
    <t>Midler til metodeudvikling i Sundhedsplejen reduceres</t>
  </si>
  <si>
    <t>Administration/tværgående midler</t>
  </si>
  <si>
    <t>Besparelse på administration</t>
  </si>
  <si>
    <t>Udmøntning af konsulentundersøgelse</t>
  </si>
  <si>
    <t>Udvalgets bufferpulje bortfalder</t>
  </si>
  <si>
    <t>Tilbageholdt overførsel fra Familie- og Arbejdsmarkedsforvaltningen</t>
  </si>
  <si>
    <t>Antal punkter gennemgået</t>
  </si>
  <si>
    <t>Antal punkter med udeståender</t>
  </si>
  <si>
    <t>Målopfyldelse</t>
  </si>
  <si>
    <t>29. maj 2007</t>
  </si>
</sst>
</file>

<file path=xl/styles.xml><?xml version="1.0" encoding="utf-8"?>
<styleSheet xmlns="http://schemas.openxmlformats.org/spreadsheetml/2006/main">
  <numFmts count="4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406]d\.\ mmmm\ yyyy"/>
    <numFmt numFmtId="170" formatCode="0.0"/>
    <numFmt numFmtId="171" formatCode="#,##0.000"/>
    <numFmt numFmtId="172" formatCode="&quot;Ja&quot;;&quot;Ja&quot;;&quot;Nej&quot;"/>
    <numFmt numFmtId="173" formatCode="&quot;Sand&quot;;&quot;Sand&quot;;&quot;Falsk&quot;"/>
    <numFmt numFmtId="174" formatCode="&quot;Til&quot;;&quot;Til&quot;;&quot;Fra&quot;"/>
    <numFmt numFmtId="175" formatCode="[$€-2]\ #.##000_);[Red]\([$€-2]\ #.##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quot;$&quot;\ #,##0;&quot;$&quot;\ \-#,##0"/>
    <numFmt numFmtId="183" formatCode="&quot;$&quot;\ #,##0;[Red]&quot;$&quot;\ \-#,##0"/>
    <numFmt numFmtId="184" formatCode="&quot;$&quot;\ #,##0.00;&quot;$&quot;\ \-#,##0.00"/>
    <numFmt numFmtId="185" formatCode="&quot;$&quot;\ #,##0.00;[Red]&quot;$&quot;\ \-#,##0.00"/>
    <numFmt numFmtId="186" formatCode="_ &quot;$&quot;\ * #,##0_ ;_ &quot;$&quot;\ * \-#,##0_ ;_ &quot;$&quot;\ * &quot;-&quot;_ ;_ @_ "/>
    <numFmt numFmtId="187" formatCode="_ * #,##0_ ;_ * \-#,##0_ ;_ * &quot;-&quot;_ ;_ @_ "/>
    <numFmt numFmtId="188" formatCode="_ &quot;$&quot;\ * #,##0.00_ ;_ &quot;$&quot;\ * \-#,##0.00_ ;_ &quot;$&quot;\ * &quot;-&quot;??_ ;_ @_ "/>
    <numFmt numFmtId="189" formatCode="_ * #,##0.00_ ;_ * \-#,##0.00_ ;_ * &quot;-&quot;??_ ;_ @_ "/>
    <numFmt numFmtId="190" formatCode="#,##0.0_);\(#,##0.0\)"/>
    <numFmt numFmtId="191" formatCode="_ &quot;$&quot;\ * #,##0.0_ ;_ &quot;$&quot;\ * \-#,##0.0_ ;_ &quot;$&quot;\ * &quot;-&quot;??_ ;_ @_ "/>
    <numFmt numFmtId="192" formatCode="_ &quot;$&quot;\ * #,##0_ ;_ &quot;$&quot;\ * \-#,##0_ ;_ &quot;$&quot;\ * &quot;-&quot;??_ ;_ @_ "/>
    <numFmt numFmtId="193" formatCode="_ * #,##0.0_ ;_ * \-#,##0.0_ ;_ * &quot;-&quot;??_ ;_ @_ "/>
    <numFmt numFmtId="194" formatCode="_ * #,##0_ ;_ * \-#,##0_ ;_ * &quot;-&quot;??_ ;_ @_ "/>
    <numFmt numFmtId="195" formatCode="#,##0.0000"/>
  </numFmts>
  <fonts count="15">
    <font>
      <sz val="10"/>
      <name val="Arial"/>
      <family val="0"/>
    </font>
    <font>
      <u val="single"/>
      <sz val="10"/>
      <color indexed="36"/>
      <name val="Arial"/>
      <family val="0"/>
    </font>
    <font>
      <u val="single"/>
      <sz val="10"/>
      <color indexed="12"/>
      <name val="Arial"/>
      <family val="0"/>
    </font>
    <font>
      <sz val="8"/>
      <name val="Arial"/>
      <family val="0"/>
    </font>
    <font>
      <b/>
      <sz val="16"/>
      <name val="Arial Black"/>
      <family val="2"/>
    </font>
    <font>
      <b/>
      <sz val="14"/>
      <name val="Times New Roman"/>
      <family val="1"/>
    </font>
    <font>
      <b/>
      <sz val="12"/>
      <name val="Times New Roman"/>
      <family val="1"/>
    </font>
    <font>
      <sz val="14"/>
      <name val="Arial"/>
      <family val="0"/>
    </font>
    <font>
      <sz val="14"/>
      <name val="Times New Roman"/>
      <family val="1"/>
    </font>
    <font>
      <b/>
      <sz val="10"/>
      <name val="Arial"/>
      <family val="2"/>
    </font>
    <font>
      <b/>
      <i/>
      <sz val="10"/>
      <name val="Arial"/>
      <family val="2"/>
    </font>
    <font>
      <sz val="12"/>
      <name val="Times New Roman"/>
      <family val="1"/>
    </font>
    <font>
      <sz val="10"/>
      <color indexed="10"/>
      <name val="Arial"/>
      <family val="0"/>
    </font>
    <font>
      <b/>
      <sz val="12"/>
      <name val="Arial"/>
      <family val="2"/>
    </font>
    <font>
      <sz val="12"/>
      <name val="Arial"/>
      <family val="0"/>
    </font>
  </fonts>
  <fills count="11">
    <fill>
      <patternFill/>
    </fill>
    <fill>
      <patternFill patternType="gray125"/>
    </fill>
    <fill>
      <patternFill patternType="solid">
        <fgColor indexed="11"/>
        <bgColor indexed="64"/>
      </patternFill>
    </fill>
    <fill>
      <patternFill patternType="lightUp">
        <bgColor indexed="13"/>
      </patternFill>
    </fill>
    <fill>
      <patternFill patternType="solid">
        <fgColor indexed="13"/>
        <bgColor indexed="64"/>
      </patternFill>
    </fill>
    <fill>
      <patternFill patternType="lightUp">
        <bgColor indexed="10"/>
      </patternFill>
    </fill>
    <fill>
      <patternFill patternType="solid">
        <fgColor indexed="10"/>
        <bgColor indexed="64"/>
      </patternFill>
    </fill>
    <fill>
      <patternFill patternType="solid">
        <fgColor indexed="14"/>
        <bgColor indexed="64"/>
      </patternFill>
    </fill>
    <fill>
      <patternFill patternType="solid">
        <fgColor indexed="51"/>
        <bgColor indexed="64"/>
      </patternFill>
    </fill>
    <fill>
      <patternFill patternType="solid">
        <fgColor indexed="42"/>
        <bgColor indexed="64"/>
      </patternFill>
    </fill>
    <fill>
      <patternFill patternType="solid">
        <fgColor indexed="44"/>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139">
    <xf numFmtId="0" fontId="0" fillId="0" borderId="0" xfId="0" applyAlignment="1">
      <alignment/>
    </xf>
    <xf numFmtId="0" fontId="4" fillId="0" borderId="0" xfId="0" applyFont="1" applyAlignment="1">
      <alignment vertical="top"/>
    </xf>
    <xf numFmtId="0" fontId="0" fillId="0" borderId="0" xfId="0" applyAlignment="1">
      <alignment wrapText="1"/>
    </xf>
    <xf numFmtId="168" fontId="0" fillId="0" borderId="0" xfId="0" applyNumberFormat="1" applyAlignment="1">
      <alignment/>
    </xf>
    <xf numFmtId="168" fontId="0" fillId="0" borderId="0" xfId="0" applyNumberFormat="1" applyAlignment="1">
      <alignment horizontal="center"/>
    </xf>
    <xf numFmtId="0" fontId="0" fillId="0" borderId="0" xfId="0" applyAlignment="1">
      <alignment horizontal="center"/>
    </xf>
    <xf numFmtId="2" fontId="0" fillId="0" borderId="0" xfId="0" applyNumberFormat="1" applyAlignment="1">
      <alignment horizontal="right"/>
    </xf>
    <xf numFmtId="0" fontId="0" fillId="0" borderId="0" xfId="0" applyAlignment="1">
      <alignment horizontal="left" wrapText="1"/>
    </xf>
    <xf numFmtId="0" fontId="5" fillId="0" borderId="0" xfId="0" applyFont="1" applyAlignment="1">
      <alignment/>
    </xf>
    <xf numFmtId="0" fontId="6" fillId="0" borderId="0" xfId="0" applyFont="1" applyAlignment="1">
      <alignment/>
    </xf>
    <xf numFmtId="0" fontId="5" fillId="0" borderId="1" xfId="0" applyFont="1" applyBorder="1" applyAlignment="1">
      <alignment/>
    </xf>
    <xf numFmtId="0" fontId="7" fillId="0" borderId="2" xfId="0" applyFont="1" applyBorder="1" applyAlignment="1">
      <alignment wrapText="1"/>
    </xf>
    <xf numFmtId="0" fontId="0" fillId="0" borderId="2" xfId="0" applyBorder="1" applyAlignment="1">
      <alignment/>
    </xf>
    <xf numFmtId="0" fontId="0" fillId="0" borderId="3" xfId="0" applyFill="1" applyBorder="1" applyAlignment="1">
      <alignment wrapText="1"/>
    </xf>
    <xf numFmtId="168" fontId="0" fillId="2" borderId="0" xfId="0" applyNumberFormat="1" applyFill="1" applyAlignment="1">
      <alignment/>
    </xf>
    <xf numFmtId="0" fontId="8" fillId="0" borderId="4" xfId="0" applyFont="1" applyBorder="1" applyAlignment="1">
      <alignment/>
    </xf>
    <xf numFmtId="0" fontId="7" fillId="0" borderId="5" xfId="0" applyFont="1" applyBorder="1" applyAlignment="1">
      <alignment wrapText="1"/>
    </xf>
    <xf numFmtId="0" fontId="0" fillId="0" borderId="5" xfId="0" applyBorder="1" applyAlignment="1">
      <alignment/>
    </xf>
    <xf numFmtId="0" fontId="0" fillId="0" borderId="6" xfId="0" applyFill="1" applyBorder="1" applyAlignment="1">
      <alignment wrapText="1"/>
    </xf>
    <xf numFmtId="0" fontId="0" fillId="0" borderId="2" xfId="0" applyBorder="1" applyAlignment="1">
      <alignment wrapText="1"/>
    </xf>
    <xf numFmtId="168" fontId="0" fillId="3" borderId="0" xfId="0" applyNumberFormat="1" applyFill="1" applyAlignment="1">
      <alignment/>
    </xf>
    <xf numFmtId="0" fontId="0" fillId="0" borderId="5" xfId="0" applyBorder="1" applyAlignment="1">
      <alignment wrapText="1"/>
    </xf>
    <xf numFmtId="0" fontId="8" fillId="0" borderId="7" xfId="0" applyFont="1" applyBorder="1" applyAlignment="1">
      <alignment wrapText="1"/>
    </xf>
    <xf numFmtId="0" fontId="0" fillId="0" borderId="0" xfId="0" applyBorder="1" applyAlignment="1">
      <alignment wrapText="1"/>
    </xf>
    <xf numFmtId="0" fontId="0" fillId="0" borderId="8" xfId="0" applyBorder="1" applyAlignment="1">
      <alignment wrapText="1"/>
    </xf>
    <xf numFmtId="168" fontId="0" fillId="0" borderId="0" xfId="0" applyNumberFormat="1" applyFill="1" applyAlignment="1">
      <alignment/>
    </xf>
    <xf numFmtId="168" fontId="0" fillId="4" borderId="0" xfId="0" applyNumberFormat="1" applyFill="1" applyAlignment="1">
      <alignment/>
    </xf>
    <xf numFmtId="168" fontId="0" fillId="5" borderId="0" xfId="0" applyNumberFormat="1" applyFill="1" applyAlignment="1">
      <alignment/>
    </xf>
    <xf numFmtId="0" fontId="0" fillId="0" borderId="0" xfId="0" applyAlignment="1">
      <alignment horizontal="center" vertical="top"/>
    </xf>
    <xf numFmtId="168" fontId="0" fillId="6" borderId="0" xfId="0" applyNumberFormat="1" applyFill="1" applyAlignment="1">
      <alignment/>
    </xf>
    <xf numFmtId="168" fontId="0" fillId="7" borderId="0" xfId="0" applyNumberFormat="1" applyFill="1" applyAlignment="1">
      <alignment/>
    </xf>
    <xf numFmtId="0" fontId="7" fillId="0" borderId="9" xfId="0" applyFont="1" applyBorder="1" applyAlignment="1">
      <alignment wrapText="1"/>
    </xf>
    <xf numFmtId="0" fontId="8" fillId="0" borderId="10" xfId="0" applyFont="1" applyBorder="1" applyAlignment="1">
      <alignment/>
    </xf>
    <xf numFmtId="0" fontId="8" fillId="0" borderId="11" xfId="0" applyFont="1" applyBorder="1" applyAlignment="1">
      <alignment/>
    </xf>
    <xf numFmtId="0" fontId="0" fillId="0" borderId="9" xfId="0" applyBorder="1" applyAlignment="1">
      <alignment wrapText="1"/>
    </xf>
    <xf numFmtId="0" fontId="5" fillId="0" borderId="12" xfId="0" applyFont="1" applyBorder="1" applyAlignment="1">
      <alignment/>
    </xf>
    <xf numFmtId="0" fontId="7" fillId="0" borderId="12" xfId="0" applyFont="1" applyBorder="1" applyAlignment="1">
      <alignment wrapText="1"/>
    </xf>
    <xf numFmtId="0" fontId="7" fillId="0" borderId="0" xfId="0" applyFont="1" applyAlignment="1">
      <alignment/>
    </xf>
    <xf numFmtId="0" fontId="7" fillId="0" borderId="0" xfId="0" applyFont="1" applyAlignment="1">
      <alignment wrapText="1"/>
    </xf>
    <xf numFmtId="0" fontId="5" fillId="0" borderId="10" xfId="0" applyFont="1" applyBorder="1" applyAlignment="1">
      <alignment/>
    </xf>
    <xf numFmtId="0" fontId="9" fillId="0" borderId="13" xfId="0" applyFont="1" applyBorder="1" applyAlignment="1">
      <alignment horizontal="center"/>
    </xf>
    <xf numFmtId="0" fontId="9" fillId="0" borderId="13" xfId="0" applyFont="1" applyBorder="1" applyAlignment="1">
      <alignment wrapText="1"/>
    </xf>
    <xf numFmtId="0" fontId="9" fillId="0" borderId="13" xfId="0" applyFont="1" applyBorder="1" applyAlignment="1">
      <alignment/>
    </xf>
    <xf numFmtId="168" fontId="9" fillId="0" borderId="3" xfId="0" applyNumberFormat="1" applyFont="1" applyBorder="1" applyAlignment="1">
      <alignment horizontal="center"/>
    </xf>
    <xf numFmtId="2" fontId="9" fillId="0" borderId="13" xfId="0" applyNumberFormat="1" applyFont="1" applyBorder="1" applyAlignment="1">
      <alignment horizontal="right"/>
    </xf>
    <xf numFmtId="0" fontId="9" fillId="0" borderId="13" xfId="0" applyFont="1" applyBorder="1" applyAlignment="1">
      <alignment horizontal="left" wrapText="1"/>
    </xf>
    <xf numFmtId="0" fontId="9" fillId="0" borderId="0" xfId="0" applyFont="1" applyAlignment="1">
      <alignment/>
    </xf>
    <xf numFmtId="0" fontId="10" fillId="0" borderId="14" xfId="0" applyFont="1" applyBorder="1" applyAlignment="1">
      <alignment horizontal="center" wrapText="1"/>
    </xf>
    <xf numFmtId="0" fontId="10" fillId="0" borderId="12" xfId="0" applyFont="1" applyBorder="1" applyAlignment="1">
      <alignment horizontal="center" wrapText="1"/>
    </xf>
    <xf numFmtId="49" fontId="10" fillId="0" borderId="12" xfId="0" applyNumberFormat="1" applyFont="1" applyBorder="1" applyAlignment="1">
      <alignment horizontal="center" wrapText="1"/>
    </xf>
    <xf numFmtId="49" fontId="10" fillId="0" borderId="14" xfId="0" applyNumberFormat="1" applyFont="1" applyBorder="1" applyAlignment="1">
      <alignment horizontal="center" wrapText="1"/>
    </xf>
    <xf numFmtId="0" fontId="10" fillId="0" borderId="14" xfId="0" applyFont="1" applyBorder="1" applyAlignment="1">
      <alignment wrapText="1"/>
    </xf>
    <xf numFmtId="2" fontId="10" fillId="0" borderId="14" xfId="0" applyNumberFormat="1" applyFont="1" applyBorder="1" applyAlignment="1">
      <alignment horizontal="center" wrapText="1"/>
    </xf>
    <xf numFmtId="0" fontId="10" fillId="0" borderId="14" xfId="0" applyFont="1" applyBorder="1" applyAlignment="1">
      <alignment horizontal="left" wrapText="1"/>
    </xf>
    <xf numFmtId="0" fontId="10" fillId="0" borderId="5" xfId="0" applyFont="1" applyBorder="1" applyAlignment="1">
      <alignment wrapText="1"/>
    </xf>
    <xf numFmtId="0" fontId="2" fillId="2" borderId="12" xfId="19" applyFill="1" applyBorder="1" applyAlignment="1">
      <alignment horizontal="center"/>
    </xf>
    <xf numFmtId="0" fontId="11" fillId="0" borderId="12" xfId="0" applyFont="1" applyBorder="1" applyAlignment="1">
      <alignment horizontal="left" wrapText="1"/>
    </xf>
    <xf numFmtId="0" fontId="11" fillId="0" borderId="12" xfId="0" applyFont="1" applyBorder="1" applyAlignment="1">
      <alignment horizontal="left"/>
    </xf>
    <xf numFmtId="1" fontId="11" fillId="0" borderId="12" xfId="0" applyNumberFormat="1" applyFont="1" applyBorder="1" applyAlignment="1">
      <alignment horizontal="center" wrapText="1"/>
    </xf>
    <xf numFmtId="168" fontId="11" fillId="0" borderId="12" xfId="0" applyNumberFormat="1" applyFont="1" applyBorder="1" applyAlignment="1">
      <alignment horizontal="right"/>
    </xf>
    <xf numFmtId="168" fontId="11" fillId="0" borderId="12" xfId="0" applyNumberFormat="1" applyFont="1" applyBorder="1" applyAlignment="1">
      <alignment horizontal="left"/>
    </xf>
    <xf numFmtId="49" fontId="11" fillId="0" borderId="12" xfId="0" applyNumberFormat="1" applyFont="1" applyBorder="1" applyAlignment="1">
      <alignment horizontal="left"/>
    </xf>
    <xf numFmtId="1" fontId="11" fillId="0" borderId="12" xfId="0" applyNumberFormat="1" applyFont="1" applyBorder="1" applyAlignment="1">
      <alignment horizontal="center"/>
    </xf>
    <xf numFmtId="0" fontId="11" fillId="3" borderId="12" xfId="0" applyFont="1" applyFill="1" applyBorder="1" applyAlignment="1">
      <alignment horizontal="left"/>
    </xf>
    <xf numFmtId="0" fontId="11" fillId="0" borderId="12" xfId="0" applyFont="1" applyBorder="1" applyAlignment="1">
      <alignment horizontal="center"/>
    </xf>
    <xf numFmtId="2" fontId="11" fillId="0" borderId="12" xfId="0" applyNumberFormat="1" applyFont="1" applyBorder="1" applyAlignment="1">
      <alignment horizontal="right"/>
    </xf>
    <xf numFmtId="1" fontId="11" fillId="0" borderId="12" xfId="0" applyNumberFormat="1" applyFont="1" applyBorder="1" applyAlignment="1">
      <alignment horizontal="left" wrapText="1"/>
    </xf>
    <xf numFmtId="0" fontId="11" fillId="0" borderId="0" xfId="0" applyFont="1" applyBorder="1" applyAlignment="1">
      <alignment horizontal="left"/>
    </xf>
    <xf numFmtId="0" fontId="11" fillId="2" borderId="12" xfId="0" applyFont="1" applyFill="1" applyBorder="1" applyAlignment="1">
      <alignment horizontal="left"/>
    </xf>
    <xf numFmtId="0" fontId="0" fillId="6" borderId="12" xfId="0" applyFill="1" applyBorder="1" applyAlignment="1">
      <alignment/>
    </xf>
    <xf numFmtId="0" fontId="11" fillId="4" borderId="12" xfId="0" applyFont="1" applyFill="1" applyBorder="1" applyAlignment="1">
      <alignment horizontal="left"/>
    </xf>
    <xf numFmtId="0" fontId="12" fillId="0" borderId="0" xfId="0" applyFont="1" applyAlignment="1">
      <alignment/>
    </xf>
    <xf numFmtId="0" fontId="11" fillId="0" borderId="0" xfId="0" applyFont="1" applyAlignment="1">
      <alignment/>
    </xf>
    <xf numFmtId="0" fontId="11" fillId="0" borderId="12" xfId="0" applyFont="1" applyBorder="1" applyAlignment="1">
      <alignment vertical="top" wrapText="1"/>
    </xf>
    <xf numFmtId="0" fontId="11" fillId="0" borderId="12" xfId="0" applyFont="1" applyBorder="1" applyAlignment="1">
      <alignment horizontal="right" vertical="top" wrapText="1"/>
    </xf>
    <xf numFmtId="0" fontId="0" fillId="0" borderId="12" xfId="0" applyBorder="1" applyAlignment="1">
      <alignment/>
    </xf>
    <xf numFmtId="168" fontId="11" fillId="0" borderId="12" xfId="0" applyNumberFormat="1" applyFont="1" applyBorder="1" applyAlignment="1">
      <alignment horizontal="right" wrapText="1"/>
    </xf>
    <xf numFmtId="0" fontId="0" fillId="0" borderId="12" xfId="0" applyBorder="1" applyAlignment="1">
      <alignment horizontal="center"/>
    </xf>
    <xf numFmtId="0" fontId="2" fillId="2" borderId="12" xfId="19" applyFill="1" applyBorder="1" applyAlignment="1">
      <alignment horizontal="center" wrapText="1"/>
    </xf>
    <xf numFmtId="0" fontId="0" fillId="0" borderId="12" xfId="0" applyBorder="1" applyAlignment="1">
      <alignment wrapText="1"/>
    </xf>
    <xf numFmtId="0" fontId="11" fillId="0" borderId="12" xfId="0" applyFont="1" applyBorder="1" applyAlignment="1">
      <alignment vertical="top" wrapText="1" shrinkToFit="1"/>
    </xf>
    <xf numFmtId="0" fontId="0" fillId="0" borderId="12" xfId="0" applyBorder="1" applyAlignment="1">
      <alignment horizontal="center" wrapText="1"/>
    </xf>
    <xf numFmtId="0" fontId="2" fillId="4" borderId="12" xfId="19" applyNumberFormat="1" applyFill="1" applyBorder="1" applyAlignment="1">
      <alignment horizontal="center" vertical="top"/>
    </xf>
    <xf numFmtId="0" fontId="11" fillId="0" borderId="12" xfId="0" applyFont="1" applyBorder="1" applyAlignment="1">
      <alignment/>
    </xf>
    <xf numFmtId="171" fontId="11" fillId="0" borderId="12" xfId="0" applyNumberFormat="1" applyFont="1" applyBorder="1" applyAlignment="1">
      <alignment horizontal="right" wrapText="1"/>
    </xf>
    <xf numFmtId="0" fontId="2" fillId="8" borderId="12" xfId="19" applyNumberFormat="1" applyFill="1" applyBorder="1" applyAlignment="1">
      <alignment horizontal="center" vertical="top"/>
    </xf>
    <xf numFmtId="0" fontId="11" fillId="0" borderId="12" xfId="0" applyFont="1" applyFill="1" applyBorder="1" applyAlignment="1">
      <alignment vertical="top" wrapText="1"/>
    </xf>
    <xf numFmtId="0" fontId="11" fillId="0" borderId="12" xfId="0" applyFont="1" applyFill="1" applyBorder="1" applyAlignment="1">
      <alignment horizontal="right" vertical="top" wrapText="1"/>
    </xf>
    <xf numFmtId="0" fontId="11" fillId="0" borderId="12" xfId="0" applyFont="1" applyFill="1" applyBorder="1" applyAlignment="1">
      <alignment/>
    </xf>
    <xf numFmtId="0" fontId="11" fillId="0" borderId="12" xfId="0" applyFont="1" applyFill="1" applyBorder="1" applyAlignment="1">
      <alignment horizontal="left" wrapText="1"/>
    </xf>
    <xf numFmtId="1" fontId="11" fillId="0" borderId="12" xfId="0" applyNumberFormat="1" applyFont="1" applyFill="1" applyBorder="1" applyAlignment="1">
      <alignment horizontal="center" wrapText="1"/>
    </xf>
    <xf numFmtId="168" fontId="11" fillId="0" borderId="12" xfId="0" applyNumberFormat="1" applyFont="1" applyFill="1" applyBorder="1" applyAlignment="1">
      <alignment horizontal="right" wrapText="1"/>
    </xf>
    <xf numFmtId="1" fontId="11" fillId="0" borderId="12" xfId="0" applyNumberFormat="1" applyFont="1" applyFill="1" applyBorder="1" applyAlignment="1">
      <alignment horizontal="center"/>
    </xf>
    <xf numFmtId="0" fontId="11" fillId="0" borderId="12" xfId="0" applyFont="1" applyFill="1" applyBorder="1" applyAlignment="1">
      <alignment horizontal="left"/>
    </xf>
    <xf numFmtId="0" fontId="11" fillId="0" borderId="12" xfId="0" applyFont="1" applyFill="1" applyBorder="1" applyAlignment="1">
      <alignment horizontal="center"/>
    </xf>
    <xf numFmtId="1" fontId="11" fillId="0" borderId="12" xfId="0" applyNumberFormat="1" applyFont="1" applyFill="1" applyBorder="1" applyAlignment="1">
      <alignment horizontal="left" wrapText="1"/>
    </xf>
    <xf numFmtId="0" fontId="11" fillId="0" borderId="0" xfId="0" applyFont="1" applyFill="1" applyAlignment="1">
      <alignment/>
    </xf>
    <xf numFmtId="0" fontId="0" fillId="0" borderId="12" xfId="0" applyFill="1" applyBorder="1" applyAlignment="1">
      <alignment/>
    </xf>
    <xf numFmtId="0" fontId="11" fillId="0" borderId="12" xfId="0" applyFont="1" applyFill="1" applyBorder="1" applyAlignment="1">
      <alignment vertical="top" wrapText="1" shrinkToFit="1"/>
    </xf>
    <xf numFmtId="0" fontId="0" fillId="0" borderId="12" xfId="0" applyFill="1" applyBorder="1" applyAlignment="1">
      <alignment horizontal="center"/>
    </xf>
    <xf numFmtId="0" fontId="0" fillId="0" borderId="0" xfId="0" applyFill="1" applyAlignment="1">
      <alignment/>
    </xf>
    <xf numFmtId="0" fontId="0" fillId="0" borderId="12" xfId="0" applyFont="1" applyFill="1" applyBorder="1" applyAlignment="1">
      <alignment/>
    </xf>
    <xf numFmtId="0" fontId="0" fillId="0" borderId="12" xfId="0" applyFont="1" applyFill="1" applyBorder="1" applyAlignment="1">
      <alignment horizontal="center"/>
    </xf>
    <xf numFmtId="0" fontId="0" fillId="0" borderId="0" xfId="0" applyFont="1" applyFill="1" applyAlignment="1">
      <alignment/>
    </xf>
    <xf numFmtId="0" fontId="2" fillId="9" borderId="12" xfId="19" applyNumberFormat="1" applyFill="1" applyBorder="1" applyAlignment="1">
      <alignment horizontal="center" vertical="top"/>
    </xf>
    <xf numFmtId="0" fontId="2" fillId="10" borderId="12" xfId="19" applyNumberFormat="1" applyFill="1" applyBorder="1" applyAlignment="1">
      <alignment horizontal="center" vertical="top"/>
    </xf>
    <xf numFmtId="0" fontId="0" fillId="0" borderId="12" xfId="0" applyFont="1" applyBorder="1" applyAlignment="1">
      <alignment/>
    </xf>
    <xf numFmtId="0" fontId="12" fillId="0" borderId="12" xfId="0" applyFont="1" applyBorder="1" applyAlignment="1">
      <alignment horizontal="center"/>
    </xf>
    <xf numFmtId="0" fontId="0" fillId="0" borderId="12" xfId="0" applyBorder="1" applyAlignment="1">
      <alignment horizontal="center" vertical="top"/>
    </xf>
    <xf numFmtId="0" fontId="13" fillId="0" borderId="12" xfId="0" applyFont="1" applyBorder="1" applyAlignment="1">
      <alignment wrapText="1"/>
    </xf>
    <xf numFmtId="0" fontId="14" fillId="0" borderId="12" xfId="0" applyFont="1" applyBorder="1" applyAlignment="1">
      <alignment/>
    </xf>
    <xf numFmtId="0" fontId="14" fillId="0" borderId="12" xfId="0" applyFont="1" applyBorder="1" applyAlignment="1">
      <alignment wrapText="1"/>
    </xf>
    <xf numFmtId="1" fontId="13" fillId="4" borderId="12" xfId="0" applyNumberFormat="1" applyFont="1" applyFill="1" applyBorder="1" applyAlignment="1">
      <alignment horizontal="center"/>
    </xf>
    <xf numFmtId="168" fontId="0" fillId="0" borderId="12" xfId="0" applyNumberFormat="1" applyBorder="1" applyAlignment="1">
      <alignment horizontal="center"/>
    </xf>
    <xf numFmtId="0" fontId="10" fillId="0" borderId="12" xfId="0" applyFont="1" applyBorder="1" applyAlignment="1">
      <alignment/>
    </xf>
    <xf numFmtId="2" fontId="13" fillId="4" borderId="12" xfId="0" applyNumberFormat="1" applyFont="1" applyFill="1" applyBorder="1" applyAlignment="1">
      <alignment horizontal="right"/>
    </xf>
    <xf numFmtId="0" fontId="0" fillId="0" borderId="12" xfId="0" applyBorder="1" applyAlignment="1">
      <alignment horizontal="left" wrapText="1"/>
    </xf>
    <xf numFmtId="0" fontId="9" fillId="0" borderId="12" xfId="0" applyFont="1" applyBorder="1" applyAlignment="1">
      <alignment wrapText="1"/>
    </xf>
    <xf numFmtId="168" fontId="0" fillId="0" borderId="12" xfId="0" applyNumberFormat="1" applyBorder="1" applyAlignment="1">
      <alignment/>
    </xf>
    <xf numFmtId="0" fontId="9" fillId="0" borderId="12" xfId="0" applyFont="1" applyBorder="1" applyAlignment="1">
      <alignment horizontal="center"/>
    </xf>
    <xf numFmtId="2" fontId="0" fillId="0" borderId="12" xfId="0" applyNumberFormat="1" applyBorder="1" applyAlignment="1">
      <alignment horizontal="right"/>
    </xf>
    <xf numFmtId="10" fontId="9" fillId="0" borderId="12" xfId="0" applyNumberFormat="1" applyFont="1" applyBorder="1" applyAlignment="1">
      <alignment horizontal="right"/>
    </xf>
    <xf numFmtId="0" fontId="9" fillId="0" borderId="0" xfId="0" applyFont="1" applyAlignment="1">
      <alignment/>
    </xf>
    <xf numFmtId="168" fontId="0" fillId="0" borderId="0" xfId="0" applyNumberFormat="1" applyAlignment="1">
      <alignment wrapText="1"/>
    </xf>
    <xf numFmtId="168" fontId="9" fillId="0" borderId="1" xfId="0" applyNumberFormat="1" applyFont="1" applyBorder="1" applyAlignment="1">
      <alignment horizontal="center"/>
    </xf>
    <xf numFmtId="168" fontId="9" fillId="0" borderId="2" xfId="0" applyNumberFormat="1" applyFont="1" applyBorder="1" applyAlignment="1">
      <alignment horizontal="center"/>
    </xf>
    <xf numFmtId="168" fontId="9" fillId="0" borderId="3" xfId="0" applyNumberFormat="1" applyFont="1" applyBorder="1" applyAlignment="1">
      <alignment horizontal="center"/>
    </xf>
    <xf numFmtId="0" fontId="7" fillId="0" borderId="10" xfId="0" applyFont="1" applyBorder="1" applyAlignment="1">
      <alignment/>
    </xf>
    <xf numFmtId="0" fontId="7" fillId="0" borderId="11" xfId="0" applyFont="1" applyBorder="1" applyAlignment="1">
      <alignment/>
    </xf>
    <xf numFmtId="0" fontId="7" fillId="0" borderId="9" xfId="0" applyFont="1" applyBorder="1" applyAlignment="1">
      <alignment/>
    </xf>
    <xf numFmtId="0" fontId="0" fillId="0" borderId="11" xfId="0" applyBorder="1" applyAlignment="1">
      <alignment/>
    </xf>
    <xf numFmtId="0" fontId="0" fillId="0" borderId="9" xfId="0" applyBorder="1" applyAlignment="1">
      <alignment/>
    </xf>
    <xf numFmtId="0" fontId="8" fillId="0" borderId="4" xfId="0" applyFont="1" applyBorder="1" applyAlignment="1">
      <alignment wrapText="1"/>
    </xf>
    <xf numFmtId="0" fontId="0" fillId="0" borderId="5" xfId="0" applyBorder="1" applyAlignment="1">
      <alignment wrapText="1"/>
    </xf>
    <xf numFmtId="0" fontId="0" fillId="0" borderId="6" xfId="0" applyBorder="1" applyAlignment="1">
      <alignment wrapText="1"/>
    </xf>
    <xf numFmtId="0" fontId="8" fillId="0" borderId="10" xfId="0" applyFont="1" applyBorder="1" applyAlignment="1">
      <alignment wrapText="1"/>
    </xf>
    <xf numFmtId="0" fontId="8" fillId="0" borderId="11" xfId="0" applyFont="1" applyBorder="1" applyAlignment="1">
      <alignment wrapText="1"/>
    </xf>
    <xf numFmtId="0" fontId="9" fillId="0" borderId="1" xfId="0" applyFont="1" applyBorder="1" applyAlignment="1">
      <alignment horizontal="center"/>
    </xf>
    <xf numFmtId="0" fontId="9" fillId="0" borderId="3" xfId="0" applyFont="1" applyBorder="1" applyAlignment="1">
      <alignment horizontal="center"/>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190500</xdr:rowOff>
    </xdr:from>
    <xdr:to>
      <xdr:col>19</xdr:col>
      <xdr:colOff>0</xdr:colOff>
      <xdr:row>25</xdr:row>
      <xdr:rowOff>0</xdr:rowOff>
    </xdr:to>
    <xdr:pic>
      <xdr:nvPicPr>
        <xdr:cNvPr id="1" name="Picture 1"/>
        <xdr:cNvPicPr preferRelativeResize="1">
          <a:picLocks noChangeAspect="1"/>
        </xdr:cNvPicPr>
      </xdr:nvPicPr>
      <xdr:blipFill>
        <a:blip r:embed="rId1"/>
        <a:stretch>
          <a:fillRect/>
        </a:stretch>
      </xdr:blipFill>
      <xdr:spPr>
        <a:xfrm>
          <a:off x="12525375" y="666750"/>
          <a:ext cx="6896100" cy="4867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lskovgaard\Local%20Settings\Temporary%20Internet%20Files\OLKC\Arbejdskopi%202905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 generelle"/>
      <sheetName val="Mangler dokumentation"/>
      <sheetName val="De grønne"/>
      <sheetName val="De røde"/>
      <sheetName val="Tabelgenerator"/>
      <sheetName val="Sheet2"/>
      <sheetName val="Pivot"/>
      <sheetName val="Oversigt"/>
      <sheetName val="1"/>
      <sheetName val="2"/>
      <sheetName val="3"/>
      <sheetName val="4"/>
      <sheetName val="5"/>
      <sheetName val="5a"/>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29a"/>
      <sheetName val="30"/>
      <sheetName val="31"/>
      <sheetName val="32"/>
      <sheetName val="33"/>
      <sheetName val="34"/>
      <sheetName val="35"/>
      <sheetName val="36"/>
      <sheetName val="37"/>
      <sheetName val="38"/>
      <sheetName val="39"/>
      <sheetName val="40"/>
      <sheetName val="41"/>
      <sheetName val="42"/>
      <sheetName val="43"/>
      <sheetName val="43a"/>
      <sheetName val="44"/>
      <sheetName val="45"/>
      <sheetName val="46"/>
      <sheetName val="47"/>
      <sheetName val="49"/>
      <sheetName val="50"/>
      <sheetName val="51"/>
      <sheetName val="52"/>
      <sheetName val="53"/>
      <sheetName val="53a"/>
      <sheetName val="54"/>
      <sheetName val="54a"/>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Beskrivelser"/>
      <sheetName val="Sheet1"/>
      <sheetName val="Checkskema"/>
    </sheetNames>
    <sheetDataSet>
      <sheetData sheetId="8">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row>
        <row r="60">
          <cell r="B60" t="str">
            <v>Usikkert</v>
          </cell>
          <cell r="D60" t="str">
            <v>Er udmeldt decentralt forudsætter decentral budgetoverholdelse</v>
          </cell>
        </row>
      </sheetData>
      <sheetData sheetId="9">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row>
        <row r="60">
          <cell r="B60" t="str">
            <v>Usikkert</v>
          </cell>
          <cell r="D60" t="str">
            <v>Er udmeldt decentralt forudsætter decentral budgetoverholdelse</v>
          </cell>
        </row>
      </sheetData>
      <sheetData sheetId="10">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B29" t="str">
            <v>X</v>
          </cell>
          <cell r="C29" t="str">
            <v>Varig</v>
          </cell>
        </row>
        <row r="39">
          <cell r="B39" t="str">
            <v>Ja</v>
          </cell>
        </row>
        <row r="60">
          <cell r="B60" t="str">
            <v>Ja</v>
          </cell>
          <cell r="D60" t="str">
            <v>Midler tilbageholdt</v>
          </cell>
        </row>
      </sheetData>
      <sheetData sheetId="11">
        <row r="11">
          <cell r="B11">
            <v>1</v>
          </cell>
        </row>
        <row r="12">
          <cell r="B12">
            <v>1</v>
          </cell>
        </row>
        <row r="22">
          <cell r="C22" t="str">
            <v>Puljeinddragelse</v>
          </cell>
        </row>
        <row r="23">
          <cell r="C23" t="str">
            <v>Generel rammebesparelse</v>
          </cell>
        </row>
        <row r="24">
          <cell r="C24" t="str">
            <v>Funktionsnedlæggelse</v>
          </cell>
        </row>
        <row r="25">
          <cell r="B25" t="str">
            <v>X</v>
          </cell>
          <cell r="C25" t="str">
            <v>Individuel besparelse</v>
          </cell>
        </row>
        <row r="28">
          <cell r="C28" t="str">
            <v>Engangs</v>
          </cell>
        </row>
        <row r="29">
          <cell r="B29" t="str">
            <v>X</v>
          </cell>
          <cell r="C29" t="str">
            <v>Varig</v>
          </cell>
        </row>
        <row r="39">
          <cell r="B39" t="str">
            <v>Ja</v>
          </cell>
        </row>
        <row r="60">
          <cell r="B60" t="str">
            <v>Ja</v>
          </cell>
        </row>
      </sheetData>
      <sheetData sheetId="12">
        <row r="11">
          <cell r="B11">
            <v>1</v>
          </cell>
        </row>
        <row r="12">
          <cell r="B12">
            <v>1</v>
          </cell>
        </row>
        <row r="22">
          <cell r="C22" t="str">
            <v>Puljeinddragelse</v>
          </cell>
        </row>
        <row r="23">
          <cell r="C23" t="str">
            <v>Generel rammebesparelse</v>
          </cell>
        </row>
        <row r="24">
          <cell r="C24" t="str">
            <v>Funktionsnedlæggelse</v>
          </cell>
        </row>
        <row r="25">
          <cell r="B25" t="str">
            <v>X</v>
          </cell>
          <cell r="C25" t="str">
            <v>Individuel besparelse</v>
          </cell>
        </row>
        <row r="28">
          <cell r="C28" t="str">
            <v>Engangs</v>
          </cell>
        </row>
        <row r="29">
          <cell r="B29" t="str">
            <v>X</v>
          </cell>
          <cell r="C29" t="str">
            <v>Varig</v>
          </cell>
        </row>
        <row r="39">
          <cell r="B39" t="str">
            <v>Nej</v>
          </cell>
        </row>
        <row r="60">
          <cell r="B60" t="str">
            <v>Usikkert</v>
          </cell>
          <cell r="D60" t="str">
            <v>Besparelsen kan ikke umiddelbart implementeres efter hensigten, men planlægges udmeldt som en budgetreduktion</v>
          </cell>
        </row>
      </sheetData>
      <sheetData sheetId="13">
        <row r="60">
          <cell r="D60" t="str">
            <v>Afventer indstilling fra forvaltningen</v>
          </cell>
        </row>
      </sheetData>
      <sheetData sheetId="14">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row>
        <row r="60">
          <cell r="B60" t="str">
            <v>Usikkert</v>
          </cell>
          <cell r="D60" t="str">
            <v>Er udmeldt decentralt forudsætter decentral budgetoverholdelse</v>
          </cell>
        </row>
      </sheetData>
      <sheetData sheetId="15">
        <row r="11">
          <cell r="B11">
            <v>1</v>
          </cell>
        </row>
        <row r="12">
          <cell r="B12">
            <v>1</v>
          </cell>
        </row>
        <row r="22">
          <cell r="C22" t="str">
            <v>Puljeinddragelse</v>
          </cell>
        </row>
        <row r="23">
          <cell r="C23" t="str">
            <v>Generel rammebesparelse</v>
          </cell>
        </row>
        <row r="24">
          <cell r="B24" t="str">
            <v>X</v>
          </cell>
          <cell r="C24" t="str">
            <v>Funktionsnedlæggelse</v>
          </cell>
        </row>
        <row r="25">
          <cell r="C25" t="str">
            <v>Individuel besparelse</v>
          </cell>
        </row>
        <row r="28">
          <cell r="C28" t="str">
            <v>Engangs</v>
          </cell>
        </row>
        <row r="29">
          <cell r="B29" t="str">
            <v>X</v>
          </cell>
          <cell r="C29" t="str">
            <v>Varig</v>
          </cell>
        </row>
        <row r="39">
          <cell r="B39" t="str">
            <v>Ja</v>
          </cell>
        </row>
        <row r="60">
          <cell r="B60" t="str">
            <v>Ja</v>
          </cell>
          <cell r="D60" t="str">
            <v>Ingen bemærkninger</v>
          </cell>
        </row>
      </sheetData>
      <sheetData sheetId="16">
        <row r="11">
          <cell r="B11">
            <v>1</v>
          </cell>
        </row>
        <row r="12">
          <cell r="B12">
            <v>1</v>
          </cell>
        </row>
        <row r="22">
          <cell r="C22" t="str">
            <v>Puljeinddragelse</v>
          </cell>
        </row>
        <row r="23">
          <cell r="C23" t="str">
            <v>Generel rammebesparelse</v>
          </cell>
        </row>
        <row r="24">
          <cell r="B24" t="str">
            <v>X</v>
          </cell>
          <cell r="C24" t="str">
            <v>Funktionsnedlæggelse</v>
          </cell>
        </row>
        <row r="25">
          <cell r="C25" t="str">
            <v>Individuel besparelse</v>
          </cell>
        </row>
        <row r="28">
          <cell r="C28" t="str">
            <v>Engangs</v>
          </cell>
        </row>
        <row r="29">
          <cell r="B29" t="str">
            <v>X</v>
          </cell>
          <cell r="C29" t="str">
            <v>Varig</v>
          </cell>
        </row>
        <row r="39">
          <cell r="B39" t="str">
            <v>Ja</v>
          </cell>
        </row>
        <row r="60">
          <cell r="B60" t="str">
            <v>Ja</v>
          </cell>
          <cell r="D60" t="str">
            <v>Ingen bemærkninger</v>
          </cell>
        </row>
      </sheetData>
      <sheetData sheetId="17">
        <row r="11">
          <cell r="B11">
            <v>1</v>
          </cell>
        </row>
        <row r="12">
          <cell r="B12">
            <v>1</v>
          </cell>
        </row>
        <row r="22">
          <cell r="C22" t="str">
            <v>Puljeinddragelse</v>
          </cell>
        </row>
        <row r="23">
          <cell r="C23" t="str">
            <v>Generel rammebesparelse</v>
          </cell>
        </row>
        <row r="24">
          <cell r="B24" t="str">
            <v>X</v>
          </cell>
          <cell r="C24" t="str">
            <v>Funktionsnedlæggelse</v>
          </cell>
        </row>
        <row r="25">
          <cell r="C25" t="str">
            <v>Individuel besparelse</v>
          </cell>
        </row>
        <row r="28">
          <cell r="C28" t="str">
            <v>Engangs</v>
          </cell>
        </row>
        <row r="29">
          <cell r="B29" t="str">
            <v>X</v>
          </cell>
          <cell r="C29" t="str">
            <v>Varig</v>
          </cell>
        </row>
        <row r="39">
          <cell r="B39" t="str">
            <v>Ja</v>
          </cell>
        </row>
        <row r="60">
          <cell r="B60" t="str">
            <v>Ja</v>
          </cell>
          <cell r="D60" t="str">
            <v>Ingen bemærkninger</v>
          </cell>
        </row>
      </sheetData>
      <sheetData sheetId="18">
        <row r="11">
          <cell r="B11">
            <v>1</v>
          </cell>
        </row>
        <row r="12">
          <cell r="B12">
            <v>1</v>
          </cell>
        </row>
        <row r="22">
          <cell r="C22" t="str">
            <v>Puljeinddragelse</v>
          </cell>
        </row>
        <row r="23">
          <cell r="C23" t="str">
            <v>Generel rammebesparelse</v>
          </cell>
        </row>
        <row r="24">
          <cell r="B24" t="str">
            <v>X</v>
          </cell>
          <cell r="C24" t="str">
            <v>Funktionsnedlæggelse</v>
          </cell>
        </row>
        <row r="25">
          <cell r="C25" t="str">
            <v>Individuel besparelse</v>
          </cell>
        </row>
        <row r="28">
          <cell r="C28" t="str">
            <v>Engangs</v>
          </cell>
        </row>
        <row r="29">
          <cell r="B29" t="str">
            <v>X</v>
          </cell>
          <cell r="C29" t="str">
            <v>Varig</v>
          </cell>
        </row>
        <row r="39">
          <cell r="B39" t="str">
            <v>Ja</v>
          </cell>
        </row>
        <row r="60">
          <cell r="B60" t="str">
            <v>Usikkert</v>
          </cell>
          <cell r="D60" t="str">
            <v>Det er ikke afklaret om personaletilpasningen er fuldt ud gennemført</v>
          </cell>
        </row>
      </sheetData>
      <sheetData sheetId="19">
        <row r="11">
          <cell r="B11">
            <v>1</v>
          </cell>
        </row>
        <row r="12">
          <cell r="B12">
            <v>1</v>
          </cell>
        </row>
        <row r="22">
          <cell r="C22" t="str">
            <v>Puljeinddragelse</v>
          </cell>
        </row>
        <row r="23">
          <cell r="C23" t="str">
            <v>Generel rammebesparelse</v>
          </cell>
        </row>
        <row r="24">
          <cell r="B24" t="str">
            <v>X</v>
          </cell>
          <cell r="C24" t="str">
            <v>Funktionsnedlæggelse</v>
          </cell>
        </row>
        <row r="25">
          <cell r="C25" t="str">
            <v>Individuel besparelse</v>
          </cell>
        </row>
        <row r="28">
          <cell r="C28" t="str">
            <v>Engangs</v>
          </cell>
        </row>
        <row r="29">
          <cell r="B29" t="str">
            <v>X</v>
          </cell>
          <cell r="C29" t="str">
            <v>Varig</v>
          </cell>
        </row>
        <row r="39">
          <cell r="B39" t="str">
            <v>Ja</v>
          </cell>
        </row>
        <row r="60">
          <cell r="B60" t="str">
            <v>Ja</v>
          </cell>
          <cell r="D60" t="str">
            <v>Ingen bemærkninger</v>
          </cell>
        </row>
      </sheetData>
      <sheetData sheetId="20">
        <row r="11">
          <cell r="B11">
            <v>1</v>
          </cell>
        </row>
        <row r="12">
          <cell r="B12">
            <v>1</v>
          </cell>
        </row>
        <row r="22">
          <cell r="C22" t="str">
            <v>Puljeinddragelse</v>
          </cell>
        </row>
        <row r="23">
          <cell r="C23" t="str">
            <v>Generel rammebesparelse</v>
          </cell>
        </row>
        <row r="24">
          <cell r="B24" t="str">
            <v>X</v>
          </cell>
          <cell r="C24" t="str">
            <v>Funktionsnedlæggelse</v>
          </cell>
        </row>
        <row r="25">
          <cell r="C25" t="str">
            <v>Individuel besparelse</v>
          </cell>
        </row>
        <row r="28">
          <cell r="C28" t="str">
            <v>Engangs</v>
          </cell>
        </row>
        <row r="29">
          <cell r="B29" t="str">
            <v>X</v>
          </cell>
          <cell r="C29" t="str">
            <v>Varig</v>
          </cell>
        </row>
        <row r="39">
          <cell r="B39" t="str">
            <v>Nej</v>
          </cell>
          <cell r="D39" t="str">
            <v>Halvårseffekt i 2007</v>
          </cell>
        </row>
        <row r="60">
          <cell r="B60" t="str">
            <v>Usikkert</v>
          </cell>
          <cell r="D60" t="str">
            <v>En ny model vil ikke blive implementeret i indeværende år. Besparelsen vil derfor ikke kunnes indhøstes i 2007</v>
          </cell>
        </row>
      </sheetData>
      <sheetData sheetId="21">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row>
        <row r="60">
          <cell r="B60" t="str">
            <v>Usikkert</v>
          </cell>
          <cell r="D60" t="str">
            <v>Er udmeldt decentralt forudsætter decentral budgetoverholdelse</v>
          </cell>
        </row>
      </sheetData>
      <sheetData sheetId="22">
        <row r="11">
          <cell r="B11">
            <v>1</v>
          </cell>
        </row>
        <row r="12">
          <cell r="B12">
            <v>1</v>
          </cell>
        </row>
        <row r="22">
          <cell r="C22" t="str">
            <v>Puljeinddragelse</v>
          </cell>
        </row>
        <row r="23">
          <cell r="C23" t="str">
            <v>Generel rammebesparelse</v>
          </cell>
        </row>
        <row r="24">
          <cell r="B24" t="str">
            <v>X</v>
          </cell>
          <cell r="C24" t="str">
            <v>Funktionsnedlæggelse</v>
          </cell>
        </row>
        <row r="25">
          <cell r="C25" t="str">
            <v>Individuel besparelse</v>
          </cell>
        </row>
        <row r="28">
          <cell r="C28" t="str">
            <v>Engangs</v>
          </cell>
        </row>
        <row r="29">
          <cell r="B29" t="str">
            <v>X</v>
          </cell>
          <cell r="C29" t="str">
            <v>Varig</v>
          </cell>
        </row>
        <row r="39">
          <cell r="B39" t="str">
            <v>Ja</v>
          </cell>
        </row>
        <row r="60">
          <cell r="B60" t="str">
            <v>Ja</v>
          </cell>
          <cell r="D60" t="str">
            <v>Ingen bemærkninger</v>
          </cell>
        </row>
      </sheetData>
      <sheetData sheetId="23">
        <row r="11">
          <cell r="B11">
            <v>1</v>
          </cell>
        </row>
        <row r="12">
          <cell r="B12">
            <v>1</v>
          </cell>
        </row>
        <row r="22">
          <cell r="C22" t="str">
            <v>Puljeinddragelse</v>
          </cell>
        </row>
        <row r="23">
          <cell r="C23" t="str">
            <v>Generel rammebesparelse</v>
          </cell>
        </row>
        <row r="24">
          <cell r="B24" t="str">
            <v>X</v>
          </cell>
          <cell r="C24" t="str">
            <v>Funktionsnedlæggelse</v>
          </cell>
        </row>
        <row r="25">
          <cell r="C25" t="str">
            <v>Individuel besparelse</v>
          </cell>
        </row>
        <row r="28">
          <cell r="C28" t="str">
            <v>Engangs</v>
          </cell>
        </row>
        <row r="29">
          <cell r="B29" t="str">
            <v>X</v>
          </cell>
          <cell r="C29" t="str">
            <v>Varig</v>
          </cell>
        </row>
        <row r="39">
          <cell r="B39" t="str">
            <v>Ja</v>
          </cell>
        </row>
        <row r="60">
          <cell r="B60" t="str">
            <v>Usikkert</v>
          </cell>
          <cell r="D60" t="str">
            <v>Usikkerhed omkring resultat af personaletilpasning</v>
          </cell>
        </row>
      </sheetData>
      <sheetData sheetId="24">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row>
        <row r="60">
          <cell r="B60" t="str">
            <v>Usikkert</v>
          </cell>
          <cell r="D60" t="str">
            <v>Er udmeldt decentralt forudsætter decentral budgetoverholdelse</v>
          </cell>
        </row>
      </sheetData>
      <sheetData sheetId="25">
        <row r="11">
          <cell r="B11">
            <v>1</v>
          </cell>
        </row>
        <row r="12">
          <cell r="B12">
            <v>1</v>
          </cell>
        </row>
        <row r="22">
          <cell r="C22" t="str">
            <v>Puljeinddragelse</v>
          </cell>
        </row>
        <row r="23">
          <cell r="C23" t="str">
            <v>Generel rammebesparelse</v>
          </cell>
        </row>
        <row r="24">
          <cell r="B24" t="str">
            <v>X</v>
          </cell>
          <cell r="C24" t="str">
            <v>Funktionsnedlæggelse</v>
          </cell>
        </row>
        <row r="25">
          <cell r="C25" t="str">
            <v>Individuel besparelse</v>
          </cell>
        </row>
        <row r="28">
          <cell r="C28" t="str">
            <v>Engangs</v>
          </cell>
        </row>
        <row r="29">
          <cell r="B29" t="str">
            <v>X</v>
          </cell>
          <cell r="C29" t="str">
            <v>Varig</v>
          </cell>
        </row>
        <row r="39">
          <cell r="B39" t="str">
            <v>Nej</v>
          </cell>
        </row>
        <row r="60">
          <cell r="B60" t="str">
            <v>Ja</v>
          </cell>
        </row>
      </sheetData>
      <sheetData sheetId="26">
        <row r="11">
          <cell r="B11">
            <v>1</v>
          </cell>
        </row>
        <row r="12">
          <cell r="B12">
            <v>1</v>
          </cell>
        </row>
        <row r="22">
          <cell r="C22" t="str">
            <v>Puljeinddragelse</v>
          </cell>
        </row>
        <row r="23">
          <cell r="C23" t="str">
            <v>Generel rammebesparelse</v>
          </cell>
        </row>
        <row r="24">
          <cell r="C24" t="str">
            <v>Funktionsnedlæggelse</v>
          </cell>
        </row>
        <row r="25">
          <cell r="B25" t="str">
            <v>X</v>
          </cell>
          <cell r="C25" t="str">
            <v>Individuel besparelse</v>
          </cell>
        </row>
        <row r="28">
          <cell r="C28" t="str">
            <v>Engangs</v>
          </cell>
        </row>
        <row r="29">
          <cell r="B29" t="str">
            <v>X</v>
          </cell>
          <cell r="C29" t="str">
            <v>Varig</v>
          </cell>
        </row>
        <row r="39">
          <cell r="B39" t="str">
            <v>Ja</v>
          </cell>
        </row>
        <row r="60">
          <cell r="B60" t="str">
            <v>Ja</v>
          </cell>
          <cell r="D60" t="str">
            <v>Ingen bemærkninger</v>
          </cell>
        </row>
      </sheetData>
      <sheetData sheetId="27">
        <row r="11">
          <cell r="B11">
            <v>1</v>
          </cell>
        </row>
        <row r="12">
          <cell r="B12">
            <v>1</v>
          </cell>
        </row>
        <row r="22">
          <cell r="C22" t="str">
            <v>Puljeinddragelse</v>
          </cell>
        </row>
        <row r="23">
          <cell r="C23" t="str">
            <v>Generel rammebesparelse</v>
          </cell>
        </row>
        <row r="24">
          <cell r="C24" t="str">
            <v>Funktionsnedlæggelse</v>
          </cell>
        </row>
        <row r="25">
          <cell r="B25" t="str">
            <v>X</v>
          </cell>
          <cell r="C25" t="str">
            <v>Individuel besparelse</v>
          </cell>
        </row>
        <row r="28">
          <cell r="C28" t="str">
            <v>Engangs</v>
          </cell>
        </row>
        <row r="29">
          <cell r="B29" t="str">
            <v>X</v>
          </cell>
          <cell r="C29" t="str">
            <v>Varig</v>
          </cell>
        </row>
        <row r="39">
          <cell r="B39" t="str">
            <v>Ja</v>
          </cell>
        </row>
        <row r="60">
          <cell r="B60" t="str">
            <v>Usikkert</v>
          </cell>
          <cell r="D60" t="str">
            <v>Besparelserne er udmøntet, men fagorganisationerne har stillet en række modkrav, som skal forhandles nærmere. Det må vurderes at set ift. de rejste modkrav vil besparelsen på de 2,5 mio.kr. således ikke kunne indhøstes</v>
          </cell>
        </row>
      </sheetData>
      <sheetData sheetId="28">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C29" t="str">
            <v>Varig</v>
          </cell>
        </row>
        <row r="39">
          <cell r="B39" t="str">
            <v>Ja</v>
          </cell>
        </row>
        <row r="60">
          <cell r="B60" t="str">
            <v>Ja</v>
          </cell>
        </row>
      </sheetData>
      <sheetData sheetId="29">
        <row r="11">
          <cell r="B11">
            <v>1</v>
          </cell>
        </row>
        <row r="12">
          <cell r="B12">
            <v>1</v>
          </cell>
        </row>
        <row r="22">
          <cell r="C22" t="str">
            <v>Puljeinddragelse</v>
          </cell>
        </row>
        <row r="23">
          <cell r="C23" t="str">
            <v>Generel rammebesparelse</v>
          </cell>
        </row>
        <row r="24">
          <cell r="C24" t="str">
            <v>Funktionsnedlæggelse</v>
          </cell>
        </row>
        <row r="25">
          <cell r="B25" t="str">
            <v>X</v>
          </cell>
          <cell r="C25" t="str">
            <v>Individuel besparelse</v>
          </cell>
        </row>
        <row r="28">
          <cell r="B28" t="str">
            <v>X</v>
          </cell>
          <cell r="C28" t="str">
            <v>Engangs</v>
          </cell>
        </row>
        <row r="29">
          <cell r="C29" t="str">
            <v>Varig</v>
          </cell>
        </row>
        <row r="39">
          <cell r="B39" t="str">
            <v>Ja</v>
          </cell>
        </row>
        <row r="60">
          <cell r="B60" t="str">
            <v>Ja</v>
          </cell>
        </row>
      </sheetData>
      <sheetData sheetId="30">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C29" t="str">
            <v>Varig</v>
          </cell>
        </row>
        <row r="39">
          <cell r="B39" t="str">
            <v>Ja</v>
          </cell>
        </row>
        <row r="60">
          <cell r="B60" t="str">
            <v>Måske</v>
          </cell>
          <cell r="D60" t="str">
            <v>Der kan opstå ekstraudgifter som vil forudsætte alternativ finansiering</v>
          </cell>
        </row>
      </sheetData>
      <sheetData sheetId="31">
        <row r="11">
          <cell r="B11">
            <v>1</v>
          </cell>
        </row>
        <row r="12">
          <cell r="B12">
            <v>1</v>
          </cell>
        </row>
        <row r="22">
          <cell r="C22" t="str">
            <v>Puljeinddragelse</v>
          </cell>
        </row>
        <row r="23">
          <cell r="C23" t="str">
            <v>Generel rammebesparelse</v>
          </cell>
        </row>
        <row r="24">
          <cell r="C24" t="str">
            <v>Funktionsnedlæggelse</v>
          </cell>
        </row>
        <row r="25">
          <cell r="B25" t="str">
            <v>X</v>
          </cell>
          <cell r="C25" t="str">
            <v>Individuel besparelse</v>
          </cell>
        </row>
        <row r="28">
          <cell r="B28" t="str">
            <v>X</v>
          </cell>
          <cell r="C28" t="str">
            <v>Engangs</v>
          </cell>
        </row>
        <row r="29">
          <cell r="C29" t="str">
            <v>Varig</v>
          </cell>
        </row>
        <row r="39">
          <cell r="B39" t="str">
            <v>Ja</v>
          </cell>
        </row>
        <row r="60">
          <cell r="B60" t="str">
            <v>Usikkert</v>
          </cell>
          <cell r="D60" t="str">
            <v>Er udmeldt decentralt forudsætter decentral budgetoverholdelse</v>
          </cell>
        </row>
      </sheetData>
      <sheetData sheetId="32">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C29" t="str">
            <v>Varig</v>
          </cell>
        </row>
        <row r="39">
          <cell r="B39" t="str">
            <v>Ja</v>
          </cell>
        </row>
        <row r="60">
          <cell r="B60" t="str">
            <v>Ja</v>
          </cell>
        </row>
      </sheetData>
      <sheetData sheetId="33">
        <row r="11">
          <cell r="B11">
            <v>1</v>
          </cell>
        </row>
        <row r="12">
          <cell r="B12">
            <v>1</v>
          </cell>
        </row>
        <row r="22">
          <cell r="C22" t="str">
            <v>Puljeinddragelse</v>
          </cell>
        </row>
        <row r="23">
          <cell r="C23" t="str">
            <v>Generel rammebesparelse</v>
          </cell>
        </row>
        <row r="24">
          <cell r="B24" t="str">
            <v>X</v>
          </cell>
          <cell r="C24" t="str">
            <v>Funktionsnedlæggelse</v>
          </cell>
        </row>
        <row r="25">
          <cell r="C25" t="str">
            <v>Individuel besparelse</v>
          </cell>
        </row>
        <row r="28">
          <cell r="B28" t="str">
            <v>X</v>
          </cell>
          <cell r="C28" t="str">
            <v>Engangs</v>
          </cell>
        </row>
        <row r="29">
          <cell r="C29" t="str">
            <v>Varig</v>
          </cell>
        </row>
        <row r="39">
          <cell r="B39" t="str">
            <v>Ja</v>
          </cell>
        </row>
        <row r="60">
          <cell r="B60" t="str">
            <v>Ja</v>
          </cell>
          <cell r="D60" t="str">
            <v>Ingen bemærkninger</v>
          </cell>
        </row>
      </sheetData>
      <sheetData sheetId="34">
        <row r="11">
          <cell r="B11">
            <v>1</v>
          </cell>
        </row>
        <row r="12">
          <cell r="B12">
            <v>1</v>
          </cell>
        </row>
        <row r="22">
          <cell r="C22" t="str">
            <v>Puljeinddragelse</v>
          </cell>
        </row>
        <row r="23">
          <cell r="C23" t="str">
            <v>Generel rammebesparelse</v>
          </cell>
        </row>
        <row r="24">
          <cell r="B24" t="str">
            <v>X</v>
          </cell>
          <cell r="C24" t="str">
            <v>Funktionsnedlæggelse</v>
          </cell>
        </row>
        <row r="25">
          <cell r="C25" t="str">
            <v>Individuel besparelse</v>
          </cell>
        </row>
        <row r="28">
          <cell r="C28" t="str">
            <v>Engangs</v>
          </cell>
        </row>
        <row r="29">
          <cell r="B29" t="str">
            <v>X</v>
          </cell>
          <cell r="C29" t="str">
            <v>Varig</v>
          </cell>
        </row>
        <row r="60">
          <cell r="B60" t="str">
            <v>Ja</v>
          </cell>
          <cell r="D60" t="str">
            <v>Ingen bemærkninger</v>
          </cell>
        </row>
      </sheetData>
      <sheetData sheetId="35">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C29" t="str">
            <v>Varig</v>
          </cell>
        </row>
        <row r="39">
          <cell r="B39" t="str">
            <v>JA</v>
          </cell>
        </row>
        <row r="60">
          <cell r="B60" t="str">
            <v>Ja</v>
          </cell>
        </row>
      </sheetData>
      <sheetData sheetId="36">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C29" t="str">
            <v>Varig</v>
          </cell>
        </row>
        <row r="39">
          <cell r="B39" t="str">
            <v>Ja</v>
          </cell>
        </row>
        <row r="60">
          <cell r="B60" t="str">
            <v>Ja</v>
          </cell>
        </row>
      </sheetData>
      <sheetData sheetId="37">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row>
        <row r="60">
          <cell r="B60" t="str">
            <v>Usikkert</v>
          </cell>
          <cell r="D60" t="str">
            <v>Besparelsen er udmeldt i institutionernes budgetter. Det er dog usikkert om besparelsen vil blive på de fulde godt 4 mio. kr. Det forventes at besparelsen bliver på ca. 3 mio.kr. </v>
          </cell>
        </row>
      </sheetData>
      <sheetData sheetId="38">
        <row r="60">
          <cell r="D60" t="str">
            <v>Afventer indstilling fra forvaltningen</v>
          </cell>
        </row>
      </sheetData>
      <sheetData sheetId="39">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Nej</v>
          </cell>
        </row>
        <row r="60">
          <cell r="B60" t="str">
            <v>Usikkert</v>
          </cell>
          <cell r="D60" t="str">
            <v>Forvaltningen angiver at besparelsen ikke kan opnås som vedtaget men at der anvises alternativ finansiering gennem nedskrivning af kolonipulje</v>
          </cell>
        </row>
      </sheetData>
      <sheetData sheetId="40">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60">
          <cell r="B60" t="str">
            <v>Usikkert</v>
          </cell>
          <cell r="D60" t="str">
            <v>Er udmeldt decentralt forudsætter decentral budgetoverholdelse</v>
          </cell>
        </row>
      </sheetData>
      <sheetData sheetId="41">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60">
          <cell r="B60" t="str">
            <v>Usikkert</v>
          </cell>
          <cell r="D60" t="str">
            <v>Er udmeldt decentralt forudsætter decentral budgetoverholdelse</v>
          </cell>
        </row>
      </sheetData>
      <sheetData sheetId="42">
        <row r="11">
          <cell r="B11">
            <v>1</v>
          </cell>
        </row>
        <row r="12">
          <cell r="B12">
            <v>1</v>
          </cell>
        </row>
        <row r="22">
          <cell r="C22" t="str">
            <v>Puljeinddragelse</v>
          </cell>
        </row>
        <row r="23">
          <cell r="C23" t="str">
            <v>Generel rammebesparelse</v>
          </cell>
        </row>
        <row r="24">
          <cell r="B24" t="str">
            <v>X</v>
          </cell>
          <cell r="C24" t="str">
            <v>Funktionsnedlæggelse</v>
          </cell>
        </row>
        <row r="25">
          <cell r="C25" t="str">
            <v>Individuel besparelse</v>
          </cell>
        </row>
        <row r="28">
          <cell r="C28" t="str">
            <v>Engangs</v>
          </cell>
        </row>
        <row r="29">
          <cell r="B29" t="str">
            <v>X</v>
          </cell>
          <cell r="C29" t="str">
            <v>Varig</v>
          </cell>
        </row>
        <row r="60">
          <cell r="B60" t="str">
            <v>Delvist</v>
          </cell>
          <cell r="D60" t="str">
            <v>Der er taget skridt til at opsige driftsoverenskomsterne med de selvejende junior- og ungdomsklubber, men da opsigelsesvarslet er på 9 måneder kan den fulde besparelse ikke nås i 2007. </v>
          </cell>
        </row>
      </sheetData>
      <sheetData sheetId="43">
        <row r="11">
          <cell r="B11">
            <v>1</v>
          </cell>
        </row>
        <row r="12">
          <cell r="B12">
            <v>1</v>
          </cell>
        </row>
        <row r="22">
          <cell r="C22" t="str">
            <v>Puljeinddragelse</v>
          </cell>
        </row>
        <row r="23">
          <cell r="C23" t="str">
            <v>Generel rammebesparelse</v>
          </cell>
        </row>
        <row r="24">
          <cell r="C24" t="str">
            <v>Funktionsnedlæggelse</v>
          </cell>
        </row>
        <row r="25">
          <cell r="B25" t="str">
            <v>X</v>
          </cell>
          <cell r="C25" t="str">
            <v>Individuel besparelse</v>
          </cell>
        </row>
        <row r="28">
          <cell r="C28" t="str">
            <v>Engangs</v>
          </cell>
        </row>
        <row r="29">
          <cell r="B29" t="str">
            <v>X</v>
          </cell>
          <cell r="C29" t="str">
            <v>Varig</v>
          </cell>
        </row>
        <row r="39">
          <cell r="B39" t="str">
            <v>Nej</v>
          </cell>
        </row>
        <row r="60">
          <cell r="B60" t="str">
            <v>Usikkert</v>
          </cell>
          <cell r="D60" t="str">
            <v>Der er ansættelsesstop på dette område og de nuværende ansættelser er midlertidige ansættelser som udløber pr. 1/9 2007. De angivne besparelser for 2007 vil således blive realiseret. Ny model forventes implementeret i 2008</v>
          </cell>
        </row>
      </sheetData>
      <sheetData sheetId="44">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60">
          <cell r="B60" t="str">
            <v>Usikkert</v>
          </cell>
          <cell r="D60" t="str">
            <v>Er udmeldt decentralt forudsætter decentral budgetoverholdelse</v>
          </cell>
        </row>
      </sheetData>
      <sheetData sheetId="45">
        <row r="11">
          <cell r="B11">
            <v>1</v>
          </cell>
        </row>
        <row r="12">
          <cell r="B12">
            <v>1</v>
          </cell>
        </row>
        <row r="22">
          <cell r="C22" t="str">
            <v>Puljeinddragelse</v>
          </cell>
        </row>
        <row r="23">
          <cell r="C23" t="str">
            <v>Generel rammebesparelse</v>
          </cell>
        </row>
        <row r="24">
          <cell r="B24" t="str">
            <v>X</v>
          </cell>
          <cell r="C24" t="str">
            <v>Funktionsnedlæggelse</v>
          </cell>
        </row>
        <row r="25">
          <cell r="C25" t="str">
            <v>Individuel besparelse</v>
          </cell>
        </row>
        <row r="28">
          <cell r="C28" t="str">
            <v>Engangs</v>
          </cell>
        </row>
        <row r="29">
          <cell r="B29" t="str">
            <v>X</v>
          </cell>
          <cell r="C29" t="str">
            <v>Varig</v>
          </cell>
        </row>
        <row r="39">
          <cell r="B39" t="str">
            <v>Ukendt</v>
          </cell>
        </row>
        <row r="60">
          <cell r="B60" t="str">
            <v>Delvist</v>
          </cell>
          <cell r="D60" t="str">
            <v>Der er taget skridt til at opsige driftsoverenskomsterne mhp. at lukke institutioner, men da opsigelsesvarslet er på 9 måneder kan besparelsen ikke nås i 2007</v>
          </cell>
        </row>
      </sheetData>
      <sheetData sheetId="46">
        <row r="11">
          <cell r="B11">
            <v>1</v>
          </cell>
        </row>
        <row r="12">
          <cell r="B12">
            <v>1</v>
          </cell>
        </row>
        <row r="22">
          <cell r="C22" t="str">
            <v>Puljeinddragelse</v>
          </cell>
        </row>
        <row r="23">
          <cell r="C23" t="str">
            <v>Generel rammebesparelse</v>
          </cell>
        </row>
        <row r="24">
          <cell r="B24" t="str">
            <v>X</v>
          </cell>
          <cell r="C24" t="str">
            <v>Funktionsnedlæggelse</v>
          </cell>
        </row>
        <row r="25">
          <cell r="C25" t="str">
            <v>Individuel besparelse</v>
          </cell>
        </row>
        <row r="28">
          <cell r="C28" t="str">
            <v>Engangs</v>
          </cell>
        </row>
        <row r="29">
          <cell r="B29" t="str">
            <v>X</v>
          </cell>
          <cell r="C29" t="str">
            <v>Varig</v>
          </cell>
        </row>
        <row r="60">
          <cell r="B60" t="str">
            <v>Delvist</v>
          </cell>
          <cell r="D60" t="str">
            <v>Der vil i 2007 blive lukket nogle institutioner, herunder opsagt driftsoverenskomst med selvejende instituitoner. Der er taget skridt til at opsige driftsoverenskomsterne med de selvejende fritidshjem, men da opsigelsesvarslet er på 9 måneder, kan bespare</v>
          </cell>
        </row>
      </sheetData>
      <sheetData sheetId="47">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row>
        <row r="60">
          <cell r="B60" t="str">
            <v>Usikkert</v>
          </cell>
          <cell r="D60" t="str">
            <v>Er udmeldt decentralt forudsætter decentral budgetoverholdelse</v>
          </cell>
        </row>
      </sheetData>
      <sheetData sheetId="48">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row>
        <row r="60">
          <cell r="B60" t="str">
            <v>Usikkert</v>
          </cell>
          <cell r="D60" t="str">
            <v>Er udmeldt decentralt forudsætter decentral budgetoverholdelse</v>
          </cell>
        </row>
      </sheetData>
      <sheetData sheetId="49">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row>
        <row r="60">
          <cell r="B60" t="str">
            <v>Usikkert</v>
          </cell>
          <cell r="D60" t="str">
            <v>Er udmeldt decentralt forudsætter decentral budgetoverholdelse</v>
          </cell>
        </row>
      </sheetData>
      <sheetData sheetId="50">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row>
        <row r="60">
          <cell r="B60" t="str">
            <v>Ja</v>
          </cell>
          <cell r="D60" t="str">
            <v>Dokumentation vurderes ikke tilstrækkelig</v>
          </cell>
        </row>
      </sheetData>
      <sheetData sheetId="51">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C29" t="str">
            <v>Varig</v>
          </cell>
        </row>
        <row r="39">
          <cell r="B39" t="str">
            <v>Ja</v>
          </cell>
        </row>
        <row r="60">
          <cell r="B60" t="str">
            <v>Ja</v>
          </cell>
        </row>
      </sheetData>
      <sheetData sheetId="52">
        <row r="11">
          <cell r="B11">
            <v>1</v>
          </cell>
        </row>
        <row r="12">
          <cell r="B12">
            <v>1</v>
          </cell>
        </row>
        <row r="22">
          <cell r="C22" t="str">
            <v>Puljeinddragelse</v>
          </cell>
        </row>
        <row r="23">
          <cell r="C23" t="str">
            <v>Generel rammebesparelse</v>
          </cell>
        </row>
        <row r="24">
          <cell r="B24" t="str">
            <v>X</v>
          </cell>
          <cell r="C24" t="str">
            <v>Funktionsnedlæggelse</v>
          </cell>
        </row>
        <row r="25">
          <cell r="C25" t="str">
            <v>Individuel besparelse</v>
          </cell>
        </row>
        <row r="28">
          <cell r="C28" t="str">
            <v>Engangs</v>
          </cell>
        </row>
        <row r="29">
          <cell r="B29" t="str">
            <v>X</v>
          </cell>
          <cell r="C29" t="str">
            <v>Varig</v>
          </cell>
        </row>
        <row r="39">
          <cell r="B39" t="str">
            <v>Ukendt</v>
          </cell>
        </row>
        <row r="60">
          <cell r="B60" t="str">
            <v>Nej</v>
          </cell>
          <cell r="D60" t="str">
            <v>Besparelsen i 2007 er på knap 0,6 mio. kr. Ændringen dækker over tre måneders lønninger til personale i legestuerne samt koordinatoren for ordningen. Besparelsen forudsætter, legestuerne lukkes med udgangen af juni 2007, </v>
          </cell>
        </row>
      </sheetData>
      <sheetData sheetId="54">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C29" t="str">
            <v>Varig</v>
          </cell>
        </row>
        <row r="39">
          <cell r="B39" t="str">
            <v>Ja</v>
          </cell>
        </row>
        <row r="60">
          <cell r="B60" t="str">
            <v>Ja</v>
          </cell>
        </row>
      </sheetData>
      <sheetData sheetId="55">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row>
        <row r="60">
          <cell r="B60" t="str">
            <v>Ja</v>
          </cell>
        </row>
      </sheetData>
      <sheetData sheetId="56">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cell r="D39" t="str">
            <v>Besparelse udmeldt i decentralt budget dog er der udmeldt en besparelse på 3,1 mio, hvilket er en merbesparelse på 0,06 mio.</v>
          </cell>
        </row>
        <row r="60">
          <cell r="B60" t="str">
            <v>Usikkert</v>
          </cell>
          <cell r="D60" t="str">
            <v>Er udmeldt decentralt forudsætter decentral budgetoverholdelse</v>
          </cell>
        </row>
      </sheetData>
      <sheetData sheetId="57">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cell r="D39" t="str">
            <v>Besparelse udmeldt i decentral budget dog er der udmeldt en besparelse på 1,832 mio, hvilket er en merbesparelse på 0,16 mio.</v>
          </cell>
        </row>
        <row r="60">
          <cell r="B60" t="str">
            <v>Usikkert</v>
          </cell>
          <cell r="D60" t="str">
            <v>Er udmeldt decentralt forudsætter decentral budgetoverholdelse</v>
          </cell>
        </row>
      </sheetData>
      <sheetData sheetId="58">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C29" t="str">
            <v>Varig</v>
          </cell>
        </row>
        <row r="39">
          <cell r="B39" t="str">
            <v>Ja</v>
          </cell>
        </row>
        <row r="60">
          <cell r="B60" t="str">
            <v>Ja</v>
          </cell>
        </row>
      </sheetData>
      <sheetData sheetId="59">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C29" t="str">
            <v>Varig</v>
          </cell>
        </row>
        <row r="39">
          <cell r="B39" t="str">
            <v>Ja</v>
          </cell>
        </row>
        <row r="60">
          <cell r="B60" t="str">
            <v>Ja</v>
          </cell>
        </row>
      </sheetData>
      <sheetData sheetId="60">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cell r="D39" t="str">
            <v>Besparelse udmeldt i decentral budget. Dog er der udmeldt en besparelse på 6,6 mio, hvilket er en merbesparelse på1,1 mio.</v>
          </cell>
        </row>
        <row r="60">
          <cell r="B60" t="str">
            <v>Usikkert</v>
          </cell>
          <cell r="D60" t="str">
            <v>Er udmeldt decentralt forudsætter decentral budgetoverholdelse</v>
          </cell>
        </row>
      </sheetData>
      <sheetData sheetId="61">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cell r="D39" t="str">
            <v>Besparelse ikke udmeldt i budget 2007</v>
          </cell>
        </row>
        <row r="60">
          <cell r="B60" t="str">
            <v>Usikkert</v>
          </cell>
          <cell r="D60" t="str">
            <v>Er udmeldt decentralt forudsætter decentral budgetoverholdelse</v>
          </cell>
        </row>
      </sheetData>
      <sheetData sheetId="62">
        <row r="11">
          <cell r="B11">
            <v>1</v>
          </cell>
        </row>
        <row r="12">
          <cell r="B12">
            <v>1</v>
          </cell>
        </row>
        <row r="22">
          <cell r="C22" t="str">
            <v>Puljeinddragelse</v>
          </cell>
        </row>
        <row r="23">
          <cell r="C23" t="str">
            <v>Generel rammebesparelse</v>
          </cell>
        </row>
        <row r="24">
          <cell r="B24" t="str">
            <v>X</v>
          </cell>
          <cell r="C24" t="str">
            <v>Funktionsnedlæggelse</v>
          </cell>
        </row>
        <row r="25">
          <cell r="C25" t="str">
            <v>Individuel besparelse</v>
          </cell>
        </row>
        <row r="28">
          <cell r="C28" t="str">
            <v>Engangs</v>
          </cell>
        </row>
        <row r="29">
          <cell r="B29" t="str">
            <v>X</v>
          </cell>
          <cell r="C29" t="str">
            <v>Varig</v>
          </cell>
        </row>
        <row r="39">
          <cell r="B39" t="str">
            <v>Ukendt</v>
          </cell>
          <cell r="D39" t="str">
            <v>ikke udmeldt decentralt</v>
          </cell>
        </row>
        <row r="60">
          <cell r="B60" t="str">
            <v>Ja</v>
          </cell>
          <cell r="D60" t="str">
            <v>Forvaltningens vurdering af besparelse opnås, men mangler dokumentation</v>
          </cell>
        </row>
      </sheetData>
      <sheetData sheetId="63">
        <row r="60">
          <cell r="D60" t="str">
            <v>Afventer indstilling fra forvaltningen</v>
          </cell>
        </row>
      </sheetData>
      <sheetData sheetId="64">
        <row r="11">
          <cell r="B11">
            <v>1</v>
          </cell>
        </row>
        <row r="12">
          <cell r="B12">
            <v>1</v>
          </cell>
        </row>
        <row r="22">
          <cell r="C22" t="str">
            <v>Puljeinddragelse</v>
          </cell>
        </row>
        <row r="23">
          <cell r="C23" t="str">
            <v>Generel rammebesparelse</v>
          </cell>
        </row>
        <row r="24">
          <cell r="B24" t="str">
            <v>X</v>
          </cell>
          <cell r="C24" t="str">
            <v>Funktionsnedlæggelse</v>
          </cell>
        </row>
        <row r="25">
          <cell r="C25" t="str">
            <v>Individuel besparelse</v>
          </cell>
        </row>
        <row r="28">
          <cell r="C28" t="str">
            <v>Engangs</v>
          </cell>
        </row>
        <row r="29">
          <cell r="B29" t="str">
            <v>X</v>
          </cell>
          <cell r="C29" t="str">
            <v>Varig</v>
          </cell>
        </row>
        <row r="39">
          <cell r="B39" t="str">
            <v>Ja</v>
          </cell>
          <cell r="D39" t="str">
            <v>Ikke udmeldt decentralt</v>
          </cell>
        </row>
        <row r="60">
          <cell r="B60" t="str">
            <v>Nej</v>
          </cell>
          <cell r="D60" t="str">
            <v>Der opnås en samlet besparelse i 2007 på 4,3 mio. kr. Der udestår således besparelser på 5,3 mio. kr. i 2007</v>
          </cell>
        </row>
      </sheetData>
      <sheetData sheetId="65">
        <row r="60">
          <cell r="D60" t="str">
            <v>Afventer indstilling fra forvaltningen</v>
          </cell>
        </row>
      </sheetData>
      <sheetData sheetId="66">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cell r="D39" t="str">
            <v>Besparelse udmeldt i decentral budget dog er der udmeldt en besparelse på 4,8 mio, hvilket er en merbesparelse på 0,17 mio.</v>
          </cell>
        </row>
        <row r="60">
          <cell r="B60" t="str">
            <v>Usikkert</v>
          </cell>
          <cell r="D60" t="str">
            <v>Er udmeldt decentralt forudsætter decentral budgetoverholdelse</v>
          </cell>
        </row>
      </sheetData>
      <sheetData sheetId="67">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C29" t="str">
            <v>Varig</v>
          </cell>
        </row>
        <row r="39">
          <cell r="B39" t="str">
            <v>Ja</v>
          </cell>
          <cell r="D39" t="str">
            <v>ikke udmeldt decentralt</v>
          </cell>
        </row>
        <row r="60">
          <cell r="B60" t="str">
            <v>Ja</v>
          </cell>
        </row>
      </sheetData>
      <sheetData sheetId="68">
        <row r="11">
          <cell r="B11">
            <v>1</v>
          </cell>
        </row>
        <row r="12">
          <cell r="B12">
            <v>1</v>
          </cell>
        </row>
        <row r="22">
          <cell r="C22" t="str">
            <v>Puljeinddragelse</v>
          </cell>
        </row>
        <row r="23">
          <cell r="C23" t="str">
            <v>Generel rammebesparelse</v>
          </cell>
        </row>
        <row r="24">
          <cell r="C24" t="str">
            <v>Funktionsnedlæggelse</v>
          </cell>
        </row>
        <row r="25">
          <cell r="B25" t="str">
            <v>X</v>
          </cell>
          <cell r="C25" t="str">
            <v>Individuel besparelse</v>
          </cell>
        </row>
        <row r="28">
          <cell r="C28" t="str">
            <v>Engangs</v>
          </cell>
        </row>
        <row r="29">
          <cell r="B29" t="str">
            <v>X</v>
          </cell>
          <cell r="C29" t="str">
            <v>Varig</v>
          </cell>
        </row>
        <row r="39">
          <cell r="B39" t="str">
            <v>Ja</v>
          </cell>
          <cell r="D39" t="str">
            <v>ikke udmeldt decentralt</v>
          </cell>
        </row>
        <row r="60">
          <cell r="B60" t="str">
            <v>Usikkert</v>
          </cell>
          <cell r="D60" t="str">
            <v>Forvaltningen vurderer at besparelsen opnås, mangler dokumentation</v>
          </cell>
        </row>
      </sheetData>
      <sheetData sheetId="69">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cell r="D39" t="str">
            <v>Besparelse udmeldt i decentral budget dog er der udmeldt en besparelse på 3,786 mio, hvilket er  0,21 mio.mindre end angivet</v>
          </cell>
        </row>
        <row r="60">
          <cell r="B60" t="str">
            <v>Usikkert</v>
          </cell>
          <cell r="D60" t="str">
            <v>Er udmeldt decentralt forudsætter decentral budgetoverholdelse</v>
          </cell>
        </row>
      </sheetData>
      <sheetData sheetId="70">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cell r="D39" t="str">
            <v>Besparelsen er ikke udmeldt i decentralt budget</v>
          </cell>
        </row>
        <row r="60">
          <cell r="B60" t="str">
            <v>Usikkert</v>
          </cell>
          <cell r="D60" t="str">
            <v>Er udmeldt decentralt forudsætter decentral budgetoverholdelse</v>
          </cell>
        </row>
      </sheetData>
      <sheetData sheetId="71">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cell r="D39" t="str">
            <v>Besparelse udmeldt i decentral budget dog er der udmeldt en besparelse på 12,8 mio, hvilket er en merbesparelse på 0,8 mio.</v>
          </cell>
        </row>
        <row r="60">
          <cell r="B60" t="str">
            <v>Usikkert</v>
          </cell>
          <cell r="D60" t="str">
            <v>Er udmeldt decentralt forudsætter decentral budgetoverholdelse</v>
          </cell>
        </row>
      </sheetData>
      <sheetData sheetId="72">
        <row r="11">
          <cell r="B11">
            <v>1</v>
          </cell>
        </row>
        <row r="12">
          <cell r="B12">
            <v>1</v>
          </cell>
        </row>
        <row r="22">
          <cell r="C22" t="str">
            <v>Puljeinddragelse</v>
          </cell>
        </row>
        <row r="23">
          <cell r="C23" t="str">
            <v>Generel rammebesparelse</v>
          </cell>
        </row>
        <row r="24">
          <cell r="C24" t="str">
            <v>Funktionsnedlæggelse</v>
          </cell>
        </row>
        <row r="25">
          <cell r="B25" t="str">
            <v>X</v>
          </cell>
          <cell r="C25" t="str">
            <v>Individuel besparelse</v>
          </cell>
        </row>
        <row r="28">
          <cell r="C28" t="str">
            <v>Engangs</v>
          </cell>
        </row>
        <row r="29">
          <cell r="B29" t="str">
            <v>X</v>
          </cell>
          <cell r="C29" t="str">
            <v>Varig</v>
          </cell>
        </row>
        <row r="39">
          <cell r="B39" t="str">
            <v>Ja</v>
          </cell>
          <cell r="D39" t="str">
            <v>Der er i 2007 budgetteret med  lønudgifter til tale/hørelærere på 33,86 mio</v>
          </cell>
        </row>
        <row r="60">
          <cell r="B60" t="str">
            <v>Usikkert</v>
          </cell>
          <cell r="D60" t="str">
            <v>Er udmeldt decentralt forudsætter decentral budgetoverholdelse</v>
          </cell>
        </row>
      </sheetData>
      <sheetData sheetId="73">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C29" t="str">
            <v>Varig</v>
          </cell>
        </row>
        <row r="39">
          <cell r="B39" t="str">
            <v>Ja</v>
          </cell>
          <cell r="D39" t="str">
            <v>ikke udmeldt decentralt</v>
          </cell>
        </row>
        <row r="60">
          <cell r="B60" t="str">
            <v>Ja</v>
          </cell>
        </row>
      </sheetData>
      <sheetData sheetId="74">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C28" t="str">
            <v>Engangs</v>
          </cell>
        </row>
        <row r="29">
          <cell r="C29" t="str">
            <v>Varig</v>
          </cell>
        </row>
        <row r="39">
          <cell r="B39" t="str">
            <v>Ja</v>
          </cell>
          <cell r="D39" t="str">
            <v>ikke udmeldt decentralt</v>
          </cell>
        </row>
        <row r="60">
          <cell r="B60" t="str">
            <v>Usikkert</v>
          </cell>
          <cell r="D60" t="str">
            <v>Er udmeldt decentralt forudsætter decentral budgetoverholdelse</v>
          </cell>
        </row>
      </sheetData>
      <sheetData sheetId="75">
        <row r="11">
          <cell r="B11">
            <v>1</v>
          </cell>
        </row>
        <row r="12">
          <cell r="B12">
            <v>1</v>
          </cell>
        </row>
        <row r="22">
          <cell r="B22" t="str">
            <v>X</v>
          </cell>
          <cell r="C22" t="str">
            <v>Puljeinddragelse</v>
          </cell>
        </row>
        <row r="23">
          <cell r="C23" t="str">
            <v>Usikkert</v>
          </cell>
        </row>
        <row r="24">
          <cell r="C24" t="str">
            <v>Funktionsnedlæggelse</v>
          </cell>
        </row>
        <row r="25">
          <cell r="C25" t="str">
            <v>Individuel besparelse</v>
          </cell>
        </row>
        <row r="28">
          <cell r="C28" t="str">
            <v>Engangs</v>
          </cell>
        </row>
        <row r="29">
          <cell r="C29" t="str">
            <v>Varig</v>
          </cell>
        </row>
        <row r="39">
          <cell r="B39" t="str">
            <v>Ja</v>
          </cell>
          <cell r="D39" t="str">
            <v>ikke udmeldt i budget 2007</v>
          </cell>
        </row>
        <row r="60">
          <cell r="B60" t="str">
            <v>Usikkert</v>
          </cell>
          <cell r="D60" t="str">
            <v>Er udmeldt decentralt forudsætter decentral budgetoverholdelse</v>
          </cell>
        </row>
      </sheetData>
      <sheetData sheetId="76">
        <row r="11">
          <cell r="B11">
            <v>1</v>
          </cell>
        </row>
        <row r="12">
          <cell r="B12">
            <v>1</v>
          </cell>
        </row>
        <row r="22">
          <cell r="C22" t="str">
            <v>Puljeinddragelse</v>
          </cell>
        </row>
        <row r="23">
          <cell r="C23" t="str">
            <v>Generel rammebesparelse</v>
          </cell>
        </row>
        <row r="24">
          <cell r="B24" t="str">
            <v>X</v>
          </cell>
          <cell r="C24" t="str">
            <v>Funktionsnedlæggelse</v>
          </cell>
        </row>
        <row r="25">
          <cell r="C25" t="str">
            <v>Individuel besparelse</v>
          </cell>
        </row>
        <row r="28">
          <cell r="C28" t="str">
            <v>Engangs</v>
          </cell>
        </row>
        <row r="29">
          <cell r="B29" t="str">
            <v>X</v>
          </cell>
          <cell r="C29" t="str">
            <v>Varig</v>
          </cell>
        </row>
        <row r="39">
          <cell r="B39" t="str">
            <v>Ja</v>
          </cell>
          <cell r="D39" t="str">
            <v>ikke udmeldt i decentralt budget 2007</v>
          </cell>
        </row>
        <row r="60">
          <cell r="B60" t="str">
            <v>Usikkert</v>
          </cell>
          <cell r="D60" t="str">
            <v>Er udmeldt decentralt forudsætter decentral budgetoverholdelse</v>
          </cell>
        </row>
      </sheetData>
      <sheetData sheetId="77">
        <row r="11">
          <cell r="B11">
            <v>1</v>
          </cell>
        </row>
        <row r="12">
          <cell r="B12">
            <v>1</v>
          </cell>
        </row>
        <row r="22">
          <cell r="C22" t="str">
            <v>Puljeinddragelse</v>
          </cell>
        </row>
        <row r="23">
          <cell r="C23" t="str">
            <v>Generel rammebesparelse</v>
          </cell>
        </row>
        <row r="24">
          <cell r="C24" t="str">
            <v>Funktionsnedlæggelse</v>
          </cell>
        </row>
        <row r="25">
          <cell r="B25" t="str">
            <v>X</v>
          </cell>
          <cell r="C25" t="str">
            <v>Individuel besparelse</v>
          </cell>
        </row>
        <row r="28">
          <cell r="B28" t="str">
            <v>X</v>
          </cell>
          <cell r="C28" t="str">
            <v>Engangs</v>
          </cell>
        </row>
        <row r="29">
          <cell r="C29" t="str">
            <v>Varig</v>
          </cell>
        </row>
        <row r="39">
          <cell r="B39" t="str">
            <v>ja</v>
          </cell>
          <cell r="D39" t="str">
            <v>Der er i 2007 budgetteret et beløb på 4,77 mio. til københavnermodellen</v>
          </cell>
        </row>
        <row r="60">
          <cell r="B60" t="str">
            <v>Ja</v>
          </cell>
        </row>
      </sheetData>
      <sheetData sheetId="78">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C29" t="str">
            <v>Varig</v>
          </cell>
        </row>
        <row r="39">
          <cell r="B39" t="str">
            <v>Ja</v>
          </cell>
          <cell r="D39" t="str">
            <v>Der er i 2007 budgetteret med 1,4 mio til "Tosprogsindsats, efteruddannelse",</v>
          </cell>
        </row>
        <row r="60">
          <cell r="B60" t="str">
            <v>Usikkert</v>
          </cell>
          <cell r="D60" t="str">
            <v>Besparelse er ifg. Forvaltning udmeldt, mangler dokumentation</v>
          </cell>
        </row>
      </sheetData>
      <sheetData sheetId="79">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C29" t="str">
            <v>Varig</v>
          </cell>
        </row>
        <row r="39">
          <cell r="B39" t="str">
            <v>Ja</v>
          </cell>
          <cell r="D39" t="str">
            <v>ikke udmeldt i decentralt budget 2007</v>
          </cell>
        </row>
        <row r="60">
          <cell r="B60" t="str">
            <v>Ja</v>
          </cell>
        </row>
      </sheetData>
      <sheetData sheetId="80">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C29" t="str">
            <v>Varig</v>
          </cell>
        </row>
        <row r="39">
          <cell r="B39" t="str">
            <v>Ja</v>
          </cell>
          <cell r="D39" t="str">
            <v>ikke udmeldt  i decentralt 2007</v>
          </cell>
        </row>
        <row r="60">
          <cell r="B60" t="str">
            <v>Ja</v>
          </cell>
        </row>
      </sheetData>
      <sheetData sheetId="81">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C29" t="str">
            <v>Varig</v>
          </cell>
        </row>
        <row r="39">
          <cell r="B39" t="str">
            <v>Ja</v>
          </cell>
          <cell r="D39" t="str">
            <v>ikke udmeldt i decentralt budget 2007</v>
          </cell>
        </row>
        <row r="60">
          <cell r="B60" t="str">
            <v>Usikkert</v>
          </cell>
          <cell r="D60" t="str">
            <v>Afsat budget til skolebestyrelsesvalg reduceres med 85%. Budgettet har karakter af en opsparing til valgenes afholdelse. Såfremt opsparingen reduceres vil pengene mangle når valget skal afholdes. Det vurderes således at der på sigt skal tilvejebringes alt</v>
          </cell>
        </row>
      </sheetData>
      <sheetData sheetId="82">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C29" t="str">
            <v>Varig</v>
          </cell>
        </row>
        <row r="39">
          <cell r="B39" t="str">
            <v>Ja</v>
          </cell>
        </row>
        <row r="60">
          <cell r="B60" t="str">
            <v>Ja</v>
          </cell>
        </row>
      </sheetData>
      <sheetData sheetId="83">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C29" t="str">
            <v>Varig</v>
          </cell>
        </row>
        <row r="39">
          <cell r="B39" t="str">
            <v>Ja</v>
          </cell>
          <cell r="D39" t="str">
            <v>PISA - puljen er der i 2007 budgetteret 6,05 mio. til, LEKS fremgik ikke af budgettet</v>
          </cell>
        </row>
        <row r="60">
          <cell r="B60" t="str">
            <v>Ja</v>
          </cell>
        </row>
      </sheetData>
      <sheetData sheetId="84">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C29" t="str">
            <v>Varig</v>
          </cell>
        </row>
        <row r="39">
          <cell r="B39" t="str">
            <v>Ja</v>
          </cell>
        </row>
        <row r="60">
          <cell r="B60" t="str">
            <v>Ja</v>
          </cell>
        </row>
      </sheetData>
      <sheetData sheetId="85">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C29" t="str">
            <v>Varig</v>
          </cell>
        </row>
        <row r="39">
          <cell r="B39" t="str">
            <v>Ja</v>
          </cell>
        </row>
        <row r="60">
          <cell r="B60" t="str">
            <v>Ja</v>
          </cell>
        </row>
      </sheetData>
      <sheetData sheetId="86">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C29" t="str">
            <v>Varig</v>
          </cell>
        </row>
        <row r="39">
          <cell r="B39" t="str">
            <v>Ja</v>
          </cell>
          <cell r="D39" t="str">
            <v>Puljen er i 2007 budgetteret med et beløb på 0,12 mio.</v>
          </cell>
        </row>
        <row r="60">
          <cell r="B60" t="str">
            <v>Ja</v>
          </cell>
        </row>
      </sheetData>
      <sheetData sheetId="87">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row>
        <row r="60">
          <cell r="B60" t="str">
            <v>Usikkert</v>
          </cell>
          <cell r="D60" t="str">
            <v>Er udmeldt decentralt forudsætter decentral budgetoverholdelse</v>
          </cell>
        </row>
      </sheetData>
      <sheetData sheetId="88">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row>
        <row r="60">
          <cell r="B60" t="str">
            <v>Usikkert</v>
          </cell>
          <cell r="D60" t="str">
            <v>Er udmeldt decentralt forudsætter decentral budgetoverholdelse</v>
          </cell>
        </row>
      </sheetData>
      <sheetData sheetId="89">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row>
        <row r="60">
          <cell r="B60" t="str">
            <v>Usikkert</v>
          </cell>
          <cell r="D60" t="str">
            <v>Er udmeldt decentralt forudsætter decentral budgetoverholdelse</v>
          </cell>
        </row>
      </sheetData>
      <sheetData sheetId="90">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row>
        <row r="60">
          <cell r="B60" t="str">
            <v>Usikkert</v>
          </cell>
          <cell r="D60" t="str">
            <v>Er udmeldt decentralt forudsætter decentral budgetoverholdelse</v>
          </cell>
        </row>
      </sheetData>
      <sheetData sheetId="91">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row>
        <row r="60">
          <cell r="B60" t="str">
            <v>Usikkert</v>
          </cell>
          <cell r="D60" t="str">
            <v>Er udmeldt decentralt forudsætter decentral budgetoverholdelse</v>
          </cell>
        </row>
      </sheetData>
      <sheetData sheetId="92">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C28" t="str">
            <v>Engangs</v>
          </cell>
        </row>
        <row r="29">
          <cell r="B29" t="str">
            <v>X</v>
          </cell>
          <cell r="C29" t="str">
            <v>Varig</v>
          </cell>
        </row>
        <row r="39">
          <cell r="B39" t="str">
            <v>Ja</v>
          </cell>
          <cell r="D39" t="str">
            <v>Nej</v>
          </cell>
        </row>
        <row r="60">
          <cell r="B60" t="str">
            <v>Usikkert</v>
          </cell>
          <cell r="D60" t="str">
            <v>Er udmeldt decentralt forudsætter decentral budgetoverholdelse</v>
          </cell>
        </row>
      </sheetData>
      <sheetData sheetId="93">
        <row r="11">
          <cell r="B11">
            <v>1</v>
          </cell>
        </row>
        <row r="12">
          <cell r="B12">
            <v>1</v>
          </cell>
        </row>
        <row r="22">
          <cell r="C22" t="str">
            <v>Puljeinddragelse</v>
          </cell>
        </row>
        <row r="23">
          <cell r="C23" t="str">
            <v>Generel rammebesparelse</v>
          </cell>
        </row>
        <row r="24">
          <cell r="C24" t="str">
            <v>Funktionsnedlæggelse</v>
          </cell>
        </row>
        <row r="25">
          <cell r="B25" t="str">
            <v>X</v>
          </cell>
          <cell r="C25" t="str">
            <v>Individuel besparelse</v>
          </cell>
        </row>
        <row r="28">
          <cell r="C28" t="str">
            <v>Engangs</v>
          </cell>
        </row>
        <row r="29">
          <cell r="B29" t="str">
            <v>X</v>
          </cell>
          <cell r="C29" t="str">
            <v>Varig</v>
          </cell>
        </row>
        <row r="39">
          <cell r="B39" t="str">
            <v>Ja</v>
          </cell>
        </row>
        <row r="60">
          <cell r="B60" t="str">
            <v>Usikkert</v>
          </cell>
          <cell r="D60" t="str">
            <v>Besparelsen afhænger af generel budgetoverholdelse i Administrationen</v>
          </cell>
        </row>
      </sheetData>
      <sheetData sheetId="94">
        <row r="11">
          <cell r="B11">
            <v>1</v>
          </cell>
        </row>
        <row r="12">
          <cell r="B12">
            <v>1</v>
          </cell>
        </row>
        <row r="22">
          <cell r="C22" t="str">
            <v>Puljeinddragelse</v>
          </cell>
        </row>
        <row r="23">
          <cell r="C23" t="str">
            <v>Generel rammebesparelse</v>
          </cell>
        </row>
        <row r="24">
          <cell r="C24" t="str">
            <v>Funktionsnedlæggelse</v>
          </cell>
        </row>
        <row r="25">
          <cell r="B25" t="str">
            <v>X</v>
          </cell>
          <cell r="C25" t="str">
            <v>Individuel besparelse</v>
          </cell>
        </row>
        <row r="28">
          <cell r="C28" t="str">
            <v>Engangs</v>
          </cell>
        </row>
        <row r="29">
          <cell r="B29" t="str">
            <v>X</v>
          </cell>
          <cell r="C29" t="str">
            <v>Varig</v>
          </cell>
        </row>
        <row r="39">
          <cell r="B39" t="str">
            <v>Ja</v>
          </cell>
        </row>
        <row r="60">
          <cell r="B60" t="str">
            <v>Usikkert</v>
          </cell>
          <cell r="D60" t="str">
            <v>Besparelsen afhænger af generel budgetoverholdelse i Administrationen</v>
          </cell>
        </row>
      </sheetData>
      <sheetData sheetId="95">
        <row r="11">
          <cell r="B11">
            <v>1</v>
          </cell>
        </row>
        <row r="12">
          <cell r="B12">
            <v>1</v>
          </cell>
        </row>
        <row r="22">
          <cell r="C22" t="str">
            <v>Puljeinddragelse</v>
          </cell>
        </row>
        <row r="23">
          <cell r="B23" t="str">
            <v>X</v>
          </cell>
          <cell r="C23" t="str">
            <v>Generel rammebesparelse</v>
          </cell>
        </row>
        <row r="24">
          <cell r="C24" t="str">
            <v>Funktionsnedlæggelse</v>
          </cell>
        </row>
        <row r="25">
          <cell r="C25" t="str">
            <v>Individuel besparelse</v>
          </cell>
        </row>
        <row r="28">
          <cell r="C28" t="str">
            <v>Engangs</v>
          </cell>
        </row>
        <row r="29">
          <cell r="B29" t="str">
            <v>X</v>
          </cell>
          <cell r="C29" t="str">
            <v>Varig</v>
          </cell>
        </row>
        <row r="60">
          <cell r="B60" t="str">
            <v>Usikkert</v>
          </cell>
          <cell r="D60" t="str">
            <v>Besparelsen afhænger af generel budgetoverholdelse i Administrationen</v>
          </cell>
        </row>
      </sheetData>
      <sheetData sheetId="96">
        <row r="11">
          <cell r="B11">
            <v>1</v>
          </cell>
        </row>
        <row r="12">
          <cell r="B12">
            <v>1</v>
          </cell>
        </row>
        <row r="22">
          <cell r="C22" t="str">
            <v>Puljeinddragelse</v>
          </cell>
        </row>
        <row r="23">
          <cell r="C23" t="str">
            <v>Generel rammebesparelse</v>
          </cell>
        </row>
        <row r="24">
          <cell r="C24" t="str">
            <v>Funktionsnedlæggelse</v>
          </cell>
        </row>
        <row r="25">
          <cell r="B25" t="str">
            <v>X</v>
          </cell>
          <cell r="C25" t="str">
            <v>Individuel besparelse</v>
          </cell>
        </row>
        <row r="28">
          <cell r="C28" t="str">
            <v>Engangs</v>
          </cell>
        </row>
        <row r="29">
          <cell r="B29" t="str">
            <v>X</v>
          </cell>
          <cell r="C29" t="str">
            <v>Varig</v>
          </cell>
        </row>
        <row r="39">
          <cell r="B39" t="str">
            <v>Ja</v>
          </cell>
        </row>
        <row r="60">
          <cell r="B60" t="str">
            <v>Usikkert</v>
          </cell>
          <cell r="D60" t="str">
            <v>Mangler dokumentation</v>
          </cell>
        </row>
      </sheetData>
      <sheetData sheetId="97">
        <row r="11">
          <cell r="B11">
            <v>1</v>
          </cell>
        </row>
        <row r="12">
          <cell r="B12">
            <v>1</v>
          </cell>
        </row>
        <row r="22">
          <cell r="C22" t="str">
            <v>Puljeinddragelse</v>
          </cell>
        </row>
        <row r="23">
          <cell r="C23" t="str">
            <v>Generel rammebesparelse</v>
          </cell>
        </row>
        <row r="24">
          <cell r="C24" t="str">
            <v>Funktionsnedlæggelse</v>
          </cell>
        </row>
        <row r="25">
          <cell r="B25" t="str">
            <v>X</v>
          </cell>
          <cell r="C25" t="str">
            <v>Individuel besparelse</v>
          </cell>
        </row>
        <row r="28">
          <cell r="C28" t="str">
            <v>Engangs</v>
          </cell>
        </row>
        <row r="29">
          <cell r="B29" t="str">
            <v>X</v>
          </cell>
          <cell r="C29" t="str">
            <v>Varig</v>
          </cell>
        </row>
        <row r="39">
          <cell r="B39" t="str">
            <v>Ikke konkret</v>
          </cell>
        </row>
        <row r="60">
          <cell r="B60" t="str">
            <v>Ja</v>
          </cell>
        </row>
      </sheetData>
      <sheetData sheetId="98">
        <row r="11">
          <cell r="B11">
            <v>1</v>
          </cell>
        </row>
        <row r="12">
          <cell r="B12">
            <v>1</v>
          </cell>
        </row>
        <row r="22">
          <cell r="B22" t="str">
            <v>X</v>
          </cell>
          <cell r="C22" t="str">
            <v>Puljeinddragelse</v>
          </cell>
        </row>
        <row r="23">
          <cell r="C23" t="str">
            <v>Generel rammebesparelse</v>
          </cell>
        </row>
        <row r="24">
          <cell r="C24" t="str">
            <v>Funktionsnedlæggelse</v>
          </cell>
        </row>
        <row r="25">
          <cell r="C25" t="str">
            <v>Individuel besparelse</v>
          </cell>
        </row>
        <row r="28">
          <cell r="B28" t="str">
            <v>X</v>
          </cell>
          <cell r="C28" t="str">
            <v>Engangs</v>
          </cell>
        </row>
        <row r="29">
          <cell r="C29" t="str">
            <v>Varig</v>
          </cell>
        </row>
        <row r="39">
          <cell r="B39" t="str">
            <v>Ja</v>
          </cell>
        </row>
        <row r="60">
          <cell r="B60" t="str">
            <v>Usikkert</v>
          </cell>
          <cell r="D60" t="str">
            <v>Realisering af besparelse afhænger den overordnede økonomiske status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28"/>
  <sheetViews>
    <sheetView tabSelected="1" zoomScale="66" zoomScaleNormal="66" workbookViewId="0" topLeftCell="A2">
      <selection activeCell="A29" sqref="A29"/>
    </sheetView>
  </sheetViews>
  <sheetFormatPr defaultColWidth="9.140625" defaultRowHeight="12.75"/>
  <cols>
    <col min="1" max="1" width="6.28125" style="28" customWidth="1"/>
    <col min="2" max="2" width="17.421875" style="0" customWidth="1"/>
    <col min="3" max="3" width="26.00390625" style="2" customWidth="1"/>
    <col min="4" max="4" width="7.28125" style="0" bestFit="1" customWidth="1"/>
    <col min="5" max="5" width="6.8515625" style="0" customWidth="1"/>
    <col min="6" max="6" width="18.8515625" style="0" bestFit="1" customWidth="1"/>
    <col min="7" max="7" width="14.421875" style="0" customWidth="1"/>
    <col min="8" max="8" width="48.421875" style="2" customWidth="1"/>
    <col min="9" max="9" width="12.140625" style="3" bestFit="1" customWidth="1"/>
    <col min="10" max="10" width="8.7109375" style="3" customWidth="1"/>
    <col min="11" max="12" width="10.7109375" style="3" bestFit="1" customWidth="1"/>
    <col min="13" max="14" width="15.7109375" style="4" customWidth="1"/>
    <col min="15" max="15" width="13.421875" style="0" customWidth="1"/>
    <col min="16" max="16" width="29.57421875" style="0" customWidth="1"/>
    <col min="19" max="19" width="10.7109375" style="0" customWidth="1"/>
    <col min="20" max="20" width="9.140625" style="5" customWidth="1"/>
    <col min="21" max="21" width="10.421875" style="6" customWidth="1"/>
    <col min="22" max="22" width="10.28125" style="6" bestFit="1" customWidth="1"/>
    <col min="23" max="23" width="55.140625" style="7" customWidth="1"/>
    <col min="24" max="24" width="40.7109375" style="7" customWidth="1"/>
  </cols>
  <sheetData>
    <row r="1" ht="24.75">
      <c r="B1" s="1" t="s">
        <v>0</v>
      </c>
    </row>
    <row r="3" ht="18.75">
      <c r="B3" s="8" t="s">
        <v>1</v>
      </c>
    </row>
    <row r="4" ht="15.75">
      <c r="B4" s="9"/>
    </row>
    <row r="5" spans="2:10" ht="18.75">
      <c r="B5" s="10" t="s">
        <v>2</v>
      </c>
      <c r="C5" s="11"/>
      <c r="D5" s="12"/>
      <c r="E5" s="12"/>
      <c r="F5" s="12"/>
      <c r="G5" s="12"/>
      <c r="H5" s="13"/>
      <c r="I5" s="14"/>
      <c r="J5" s="14"/>
    </row>
    <row r="6" spans="2:10" ht="18.75">
      <c r="B6" s="15" t="s">
        <v>3</v>
      </c>
      <c r="C6" s="16"/>
      <c r="D6" s="17"/>
      <c r="E6" s="17"/>
      <c r="F6" s="17"/>
      <c r="G6" s="17"/>
      <c r="H6" s="18"/>
      <c r="I6" s="14"/>
      <c r="J6" s="14"/>
    </row>
    <row r="7" ht="15.75">
      <c r="B7" s="9"/>
    </row>
    <row r="8" spans="2:10" ht="18.75">
      <c r="B8" s="10" t="s">
        <v>4</v>
      </c>
      <c r="C8" s="19"/>
      <c r="D8" s="12"/>
      <c r="E8" s="12"/>
      <c r="F8" s="12"/>
      <c r="G8" s="12"/>
      <c r="H8" s="13"/>
      <c r="I8" s="20"/>
      <c r="J8" s="20"/>
    </row>
    <row r="9" spans="2:10" ht="14.25">
      <c r="B9" s="132" t="s">
        <v>5</v>
      </c>
      <c r="C9" s="133"/>
      <c r="D9" s="133"/>
      <c r="E9" s="133"/>
      <c r="F9" s="133"/>
      <c r="G9" s="133"/>
      <c r="H9" s="134"/>
      <c r="I9" s="20"/>
      <c r="J9" s="20"/>
    </row>
    <row r="10" spans="2:11" ht="18.75">
      <c r="B10" s="22"/>
      <c r="C10" s="23"/>
      <c r="D10" s="23"/>
      <c r="E10" s="23"/>
      <c r="F10" s="23"/>
      <c r="G10" s="23"/>
      <c r="H10" s="24"/>
      <c r="I10" s="25"/>
      <c r="J10" s="25"/>
      <c r="K10" s="25"/>
    </row>
    <row r="11" spans="2:10" ht="18.75">
      <c r="B11" s="10" t="s">
        <v>6</v>
      </c>
      <c r="C11" s="19"/>
      <c r="D11" s="12"/>
      <c r="E11" s="12"/>
      <c r="F11" s="12"/>
      <c r="G11" s="12"/>
      <c r="H11" s="13"/>
      <c r="I11" s="26"/>
      <c r="J11" s="26"/>
    </row>
    <row r="12" spans="2:10" ht="14.25">
      <c r="B12" s="132" t="s">
        <v>7</v>
      </c>
      <c r="C12" s="133"/>
      <c r="D12" s="133"/>
      <c r="E12" s="133"/>
      <c r="F12" s="133"/>
      <c r="G12" s="133"/>
      <c r="H12" s="134"/>
      <c r="I12" s="26"/>
      <c r="J12" s="26"/>
    </row>
    <row r="13" ht="15.75">
      <c r="B13" s="9"/>
    </row>
    <row r="14" spans="2:10" ht="18.75">
      <c r="B14" s="10" t="s">
        <v>8</v>
      </c>
      <c r="C14" s="19"/>
      <c r="D14" s="12"/>
      <c r="E14" s="12"/>
      <c r="F14" s="12"/>
      <c r="G14" s="12"/>
      <c r="H14" s="13"/>
      <c r="I14" s="27"/>
      <c r="J14" s="27"/>
    </row>
    <row r="15" spans="2:10" ht="18.75">
      <c r="B15" s="15" t="s">
        <v>9</v>
      </c>
      <c r="C15" s="21"/>
      <c r="D15" s="17"/>
      <c r="E15" s="17"/>
      <c r="F15" s="17"/>
      <c r="G15" s="17"/>
      <c r="H15" s="18"/>
      <c r="I15" s="27"/>
      <c r="J15" s="27"/>
    </row>
    <row r="16" ht="15.75">
      <c r="B16" s="9"/>
    </row>
    <row r="17" spans="2:10" ht="18.75">
      <c r="B17" s="10" t="s">
        <v>10</v>
      </c>
      <c r="C17" s="19"/>
      <c r="D17" s="12"/>
      <c r="E17" s="12"/>
      <c r="F17" s="12"/>
      <c r="G17" s="12"/>
      <c r="H17" s="13"/>
      <c r="I17" s="29"/>
      <c r="J17" s="29"/>
    </row>
    <row r="18" spans="2:10" ht="18.75">
      <c r="B18" s="15" t="s">
        <v>9</v>
      </c>
      <c r="C18" s="21"/>
      <c r="D18" s="17"/>
      <c r="E18" s="17"/>
      <c r="F18" s="17"/>
      <c r="G18" s="17"/>
      <c r="H18" s="18"/>
      <c r="I18" s="29"/>
      <c r="J18" s="29"/>
    </row>
    <row r="19" ht="15.75">
      <c r="B19" s="9"/>
    </row>
    <row r="20" spans="2:10" ht="18.75">
      <c r="B20" s="10" t="s">
        <v>11</v>
      </c>
      <c r="C20" s="19"/>
      <c r="D20" s="12"/>
      <c r="E20" s="12"/>
      <c r="F20" s="12"/>
      <c r="G20" s="12"/>
      <c r="H20" s="13"/>
      <c r="I20" s="30"/>
      <c r="J20" s="30"/>
    </row>
    <row r="21" spans="2:10" ht="18.75">
      <c r="B21" s="15" t="s">
        <v>12</v>
      </c>
      <c r="C21" s="21"/>
      <c r="D21" s="17"/>
      <c r="E21" s="17"/>
      <c r="F21" s="17"/>
      <c r="G21" s="17"/>
      <c r="H21" s="18"/>
      <c r="I21" s="30"/>
      <c r="J21" s="30"/>
    </row>
    <row r="22" ht="15.75">
      <c r="B22" s="9"/>
    </row>
    <row r="23" spans="2:8" ht="18.75">
      <c r="B23" s="135" t="s">
        <v>13</v>
      </c>
      <c r="C23" s="136"/>
      <c r="D23" s="136"/>
      <c r="E23" s="136"/>
      <c r="F23" s="136"/>
      <c r="G23" s="136"/>
      <c r="H23" s="31"/>
    </row>
    <row r="25" spans="2:8" ht="18.75">
      <c r="B25" s="32" t="s">
        <v>14</v>
      </c>
      <c r="C25" s="33"/>
      <c r="D25" s="33"/>
      <c r="E25" s="33"/>
      <c r="F25" s="33"/>
      <c r="G25" s="33"/>
      <c r="H25" s="34"/>
    </row>
    <row r="27" spans="2:6" ht="18.75">
      <c r="B27" s="35" t="s">
        <v>15</v>
      </c>
      <c r="C27" s="36"/>
      <c r="D27" s="127" t="s">
        <v>16</v>
      </c>
      <c r="E27" s="128"/>
      <c r="F27" s="129"/>
    </row>
    <row r="28" spans="2:3" ht="18">
      <c r="B28" s="37"/>
      <c r="C28" s="38"/>
    </row>
    <row r="29" spans="2:6" ht="18.75">
      <c r="B29" s="39" t="s">
        <v>17</v>
      </c>
      <c r="C29" s="31"/>
      <c r="D29" s="127" t="s">
        <v>135</v>
      </c>
      <c r="E29" s="130"/>
      <c r="F29" s="131"/>
    </row>
    <row r="30" spans="2:3" ht="18">
      <c r="B30" s="37"/>
      <c r="C30" s="38"/>
    </row>
    <row r="32" spans="1:24" s="46" customFormat="1" ht="12.75">
      <c r="A32" s="40"/>
      <c r="B32" s="41"/>
      <c r="C32" s="41"/>
      <c r="D32" s="137" t="s">
        <v>18</v>
      </c>
      <c r="E32" s="138"/>
      <c r="F32" s="42"/>
      <c r="G32" s="41"/>
      <c r="H32" s="41"/>
      <c r="I32" s="124" t="s">
        <v>19</v>
      </c>
      <c r="J32" s="125"/>
      <c r="K32" s="125"/>
      <c r="L32" s="126"/>
      <c r="M32" s="43"/>
      <c r="N32" s="43"/>
      <c r="O32" s="42"/>
      <c r="P32" s="42"/>
      <c r="Q32" s="42"/>
      <c r="R32" s="42"/>
      <c r="S32" s="42"/>
      <c r="T32" s="40"/>
      <c r="U32" s="44"/>
      <c r="V32" s="44"/>
      <c r="W32" s="45"/>
      <c r="X32" s="45"/>
    </row>
    <row r="33" spans="1:25" s="54" customFormat="1" ht="51">
      <c r="A33" s="47" t="s">
        <v>20</v>
      </c>
      <c r="B33" s="47" t="s">
        <v>21</v>
      </c>
      <c r="C33" s="47" t="s">
        <v>22</v>
      </c>
      <c r="D33" s="48" t="s">
        <v>23</v>
      </c>
      <c r="E33" s="48" t="s">
        <v>24</v>
      </c>
      <c r="F33" s="47" t="s">
        <v>25</v>
      </c>
      <c r="G33" s="47" t="s">
        <v>26</v>
      </c>
      <c r="H33" s="47" t="s">
        <v>27</v>
      </c>
      <c r="I33" s="49">
        <v>2007</v>
      </c>
      <c r="J33" s="49" t="s">
        <v>28</v>
      </c>
      <c r="K33" s="49">
        <v>2008</v>
      </c>
      <c r="L33" s="49">
        <v>2009</v>
      </c>
      <c r="M33" s="50" t="s">
        <v>29</v>
      </c>
      <c r="N33" s="50" t="s">
        <v>30</v>
      </c>
      <c r="O33" s="47" t="s">
        <v>31</v>
      </c>
      <c r="P33" s="47" t="s">
        <v>32</v>
      </c>
      <c r="Q33" s="51" t="s">
        <v>33</v>
      </c>
      <c r="R33" s="51" t="s">
        <v>34</v>
      </c>
      <c r="S33" s="51" t="s">
        <v>35</v>
      </c>
      <c r="T33" s="47" t="s">
        <v>36</v>
      </c>
      <c r="U33" s="52" t="s">
        <v>37</v>
      </c>
      <c r="V33" s="52" t="s">
        <v>38</v>
      </c>
      <c r="W33" s="53" t="s">
        <v>39</v>
      </c>
      <c r="X33" s="53" t="s">
        <v>40</v>
      </c>
      <c r="Y33" s="54" t="s">
        <v>41</v>
      </c>
    </row>
    <row r="34" spans="1:25" s="67" customFormat="1" ht="31.5">
      <c r="A34" s="55">
        <v>1</v>
      </c>
      <c r="B34" s="56" t="s">
        <v>42</v>
      </c>
      <c r="C34" s="56" t="s">
        <v>43</v>
      </c>
      <c r="D34" s="57"/>
      <c r="E34" s="57"/>
      <c r="F34" s="56" t="s">
        <v>44</v>
      </c>
      <c r="G34" s="56" t="s">
        <v>45</v>
      </c>
      <c r="H34" s="58" t="str">
        <f>+'[1]1'!$D$60</f>
        <v>Er udmeldt decentralt forudsætter decentral budgetoverholdelse</v>
      </c>
      <c r="I34" s="59">
        <v>4.12</v>
      </c>
      <c r="J34" s="60"/>
      <c r="K34" s="61"/>
      <c r="L34" s="61"/>
      <c r="M34" s="62">
        <f>+'[1]1'!$B$11</f>
        <v>1</v>
      </c>
      <c r="N34" s="62">
        <f>+'[1]1'!$B$12</f>
        <v>1</v>
      </c>
      <c r="O34" s="63"/>
      <c r="P34" s="57" t="str">
        <f>+VLOOKUP("X",'[1]1'!$B$22:$C$25,2,0)</f>
        <v>Generel rammebesparelse</v>
      </c>
      <c r="Q34" s="57" t="str">
        <f>+VLOOKUP("X",'[1]1'!$B$28:$C$29,2,0)</f>
        <v>Varig</v>
      </c>
      <c r="R34" s="62" t="str">
        <f>+'[1]1'!$B$39</f>
        <v>Ja</v>
      </c>
      <c r="S34" s="62" t="str">
        <f>+'[1]1'!$B$60</f>
        <v>Usikkert</v>
      </c>
      <c r="T34" s="64">
        <v>1</v>
      </c>
      <c r="U34" s="65">
        <f aca="true" t="shared" si="0" ref="U34:U65">+T34*I34/$I$125</f>
        <v>0.020030239828089994</v>
      </c>
      <c r="V34" s="65">
        <f aca="true" t="shared" si="1" ref="V34:V65">2*I34/I$125</f>
        <v>0.04006047965617999</v>
      </c>
      <c r="W34" s="66" t="str">
        <f>+'[1]1'!$D$60</f>
        <v>Er udmeldt decentralt forudsætter decentral budgetoverholdelse</v>
      </c>
      <c r="X34" s="66">
        <f>+'[1]1'!$D$39</f>
        <v>0</v>
      </c>
      <c r="Y34" s="67" t="s">
        <v>46</v>
      </c>
    </row>
    <row r="35" spans="1:25" s="67" customFormat="1" ht="31.5">
      <c r="A35" s="55">
        <v>2</v>
      </c>
      <c r="B35" s="56" t="s">
        <v>42</v>
      </c>
      <c r="C35" s="56" t="s">
        <v>47</v>
      </c>
      <c r="D35" s="57"/>
      <c r="E35" s="57"/>
      <c r="F35" s="56" t="s">
        <v>44</v>
      </c>
      <c r="G35" s="56" t="s">
        <v>45</v>
      </c>
      <c r="H35" s="58" t="str">
        <f>+'[1]2'!$D$60</f>
        <v>Er udmeldt decentralt forudsætter decentral budgetoverholdelse</v>
      </c>
      <c r="I35" s="59">
        <v>2.247</v>
      </c>
      <c r="J35" s="60"/>
      <c r="K35" s="61"/>
      <c r="L35" s="61"/>
      <c r="M35" s="62">
        <f>+'[1]2'!$B$11</f>
        <v>1</v>
      </c>
      <c r="N35" s="62">
        <f>+'[1]2'!$B$12</f>
        <v>1</v>
      </c>
      <c r="O35" s="63"/>
      <c r="P35" s="57" t="str">
        <f>+VLOOKUP("X",'[1]2'!$B$22:$C$25,2,0)</f>
        <v>Generel rammebesparelse</v>
      </c>
      <c r="Q35" s="57" t="str">
        <f>+VLOOKUP("X",'[1]2'!$B$28:$C$29,2,0)</f>
        <v>Varig</v>
      </c>
      <c r="R35" s="62" t="str">
        <f>+'[1]2'!$B$39</f>
        <v>Ja</v>
      </c>
      <c r="S35" s="62" t="str">
        <f>+'[1]2'!$B$60</f>
        <v>Usikkert</v>
      </c>
      <c r="T35" s="64">
        <v>1</v>
      </c>
      <c r="U35" s="65">
        <f t="shared" si="0"/>
        <v>0.010924259440222867</v>
      </c>
      <c r="V35" s="65">
        <f t="shared" si="1"/>
        <v>0.021848518880445734</v>
      </c>
      <c r="W35" s="66" t="str">
        <f>+'[1]2'!$D$60</f>
        <v>Er udmeldt decentralt forudsætter decentral budgetoverholdelse</v>
      </c>
      <c r="X35" s="66">
        <f>+'[1]2'!$D$39</f>
        <v>0</v>
      </c>
      <c r="Y35" s="67" t="s">
        <v>46</v>
      </c>
    </row>
    <row r="36" spans="1:25" s="67" customFormat="1" ht="31.5">
      <c r="A36" s="55">
        <v>3</v>
      </c>
      <c r="B36" s="56" t="s">
        <v>42</v>
      </c>
      <c r="C36" s="56" t="s">
        <v>48</v>
      </c>
      <c r="D36" s="57"/>
      <c r="E36" s="57"/>
      <c r="F36" s="56" t="s">
        <v>44</v>
      </c>
      <c r="G36" s="56" t="s">
        <v>45</v>
      </c>
      <c r="H36" s="58" t="str">
        <f>+'[1]3'!$D$60</f>
        <v>Midler tilbageholdt</v>
      </c>
      <c r="I36" s="59">
        <v>0.619</v>
      </c>
      <c r="J36" s="60"/>
      <c r="K36" s="61"/>
      <c r="L36" s="61"/>
      <c r="M36" s="62">
        <f>+'[1]3'!$B$11</f>
        <v>1</v>
      </c>
      <c r="N36" s="62">
        <f>+'[1]3'!$B$12</f>
        <v>1</v>
      </c>
      <c r="O36" s="68"/>
      <c r="P36" s="57" t="str">
        <f>+VLOOKUP("X",'[1]3'!$B$22:$C$25,2,0)</f>
        <v>Puljeinddragelse</v>
      </c>
      <c r="Q36" s="57" t="str">
        <f>+VLOOKUP("X",'[1]3'!$B$28:$C$29,2,0)</f>
        <v>Engangs</v>
      </c>
      <c r="R36" s="62" t="str">
        <f>+'[1]3'!$B$39</f>
        <v>Ja</v>
      </c>
      <c r="S36" s="62" t="str">
        <f>+'[1]3'!$B$60</f>
        <v>Ja</v>
      </c>
      <c r="T36" s="64">
        <v>2</v>
      </c>
      <c r="U36" s="65">
        <f t="shared" si="0"/>
        <v>0.0060187953658192754</v>
      </c>
      <c r="V36" s="65">
        <f t="shared" si="1"/>
        <v>0.0060187953658192754</v>
      </c>
      <c r="W36" s="66" t="str">
        <f>+'[1]3'!$D$60</f>
        <v>Midler tilbageholdt</v>
      </c>
      <c r="X36" s="66">
        <f>+'[1]3'!$D$39</f>
        <v>0</v>
      </c>
      <c r="Y36" s="67" t="s">
        <v>49</v>
      </c>
    </row>
    <row r="37" spans="1:25" s="67" customFormat="1" ht="31.5">
      <c r="A37" s="55">
        <v>4</v>
      </c>
      <c r="B37" s="56" t="s">
        <v>42</v>
      </c>
      <c r="C37" s="56" t="s">
        <v>50</v>
      </c>
      <c r="D37" s="57"/>
      <c r="E37" s="57"/>
      <c r="F37" s="56" t="s">
        <v>44</v>
      </c>
      <c r="G37" s="56" t="s">
        <v>45</v>
      </c>
      <c r="H37" s="58">
        <f>+'[1]4'!$D$60</f>
        <v>0</v>
      </c>
      <c r="I37" s="59">
        <v>1.755</v>
      </c>
      <c r="J37" s="60"/>
      <c r="K37" s="61"/>
      <c r="L37" s="61"/>
      <c r="M37" s="62">
        <f>+'[1]4'!$B$11</f>
        <v>1</v>
      </c>
      <c r="N37" s="62">
        <f>+'[1]4'!$B$12</f>
        <v>1</v>
      </c>
      <c r="O37" s="68"/>
      <c r="P37" s="57" t="str">
        <f>+VLOOKUP("X",'[1]4'!$B$22:$C$25,2,0)</f>
        <v>Individuel besparelse</v>
      </c>
      <c r="Q37" s="57" t="str">
        <f>+VLOOKUP("X",'[1]4'!$B$28:$C$29,2,0)</f>
        <v>Varig</v>
      </c>
      <c r="R37" s="62" t="str">
        <f>+'[1]4'!$B$39</f>
        <v>Ja</v>
      </c>
      <c r="S37" s="62" t="str">
        <f>+'[1]4'!$B$60</f>
        <v>Ja</v>
      </c>
      <c r="T37" s="64">
        <v>2</v>
      </c>
      <c r="U37" s="65">
        <f t="shared" si="0"/>
        <v>0.0170645975234456</v>
      </c>
      <c r="V37" s="65">
        <f t="shared" si="1"/>
        <v>0.0170645975234456</v>
      </c>
      <c r="W37" s="66">
        <f>+'[1]4'!$D$60</f>
        <v>0</v>
      </c>
      <c r="X37" s="66">
        <f>+'[1]4'!$D$39</f>
        <v>0</v>
      </c>
      <c r="Y37" s="67" t="s">
        <v>49</v>
      </c>
    </row>
    <row r="38" spans="1:25" s="67" customFormat="1" ht="47.25">
      <c r="A38" s="55">
        <v>5</v>
      </c>
      <c r="B38" s="56" t="s">
        <v>42</v>
      </c>
      <c r="C38" s="56" t="s">
        <v>51</v>
      </c>
      <c r="D38" s="57"/>
      <c r="E38" s="57"/>
      <c r="F38" s="56" t="s">
        <v>44</v>
      </c>
      <c r="G38" s="56" t="s">
        <v>45</v>
      </c>
      <c r="H38" s="58" t="str">
        <f>+'[1]5'!$D$60</f>
        <v>Besparelsen kan ikke umiddelbart implementeres efter hensigten, men planlægges udmeldt som en budgetreduktion</v>
      </c>
      <c r="I38" s="59">
        <v>0</v>
      </c>
      <c r="J38" s="60"/>
      <c r="K38" s="61"/>
      <c r="L38" s="61"/>
      <c r="M38" s="62">
        <f>+'[1]5'!$B$11</f>
        <v>1</v>
      </c>
      <c r="N38" s="62">
        <f>+'[1]5'!$B$12</f>
        <v>1</v>
      </c>
      <c r="O38" s="69"/>
      <c r="P38" s="57" t="str">
        <f>+VLOOKUP("X",'[1]5'!$B$22:$C$25,2,0)</f>
        <v>Individuel besparelse</v>
      </c>
      <c r="Q38" s="57" t="str">
        <f>+VLOOKUP("X",'[1]5'!$B$28:$C$29,2,0)</f>
        <v>Varig</v>
      </c>
      <c r="R38" s="62" t="str">
        <f>+'[1]5'!$B$39</f>
        <v>Nej</v>
      </c>
      <c r="S38" s="62" t="str">
        <f>+'[1]5'!$B$60</f>
        <v>Usikkert</v>
      </c>
      <c r="T38" s="64">
        <v>0</v>
      </c>
      <c r="U38" s="65">
        <f t="shared" si="0"/>
        <v>0</v>
      </c>
      <c r="V38" s="65">
        <f t="shared" si="1"/>
        <v>0</v>
      </c>
      <c r="W38" s="66" t="str">
        <f>+'[1]5'!$D$60</f>
        <v>Besparelsen kan ikke umiddelbart implementeres efter hensigten, men planlægges udmeldt som en budgetreduktion</v>
      </c>
      <c r="X38" s="66">
        <f>+'[1]5'!$D$39</f>
        <v>0</v>
      </c>
      <c r="Y38" s="67" t="s">
        <v>52</v>
      </c>
    </row>
    <row r="39" spans="1:25" s="67" customFormat="1" ht="18.75" customHeight="1">
      <c r="A39" s="55" t="s">
        <v>53</v>
      </c>
      <c r="B39" s="56" t="s">
        <v>42</v>
      </c>
      <c r="C39" s="56" t="s">
        <v>54</v>
      </c>
      <c r="D39" s="57"/>
      <c r="E39" s="57"/>
      <c r="F39" s="56"/>
      <c r="G39" s="56"/>
      <c r="H39" s="58" t="str">
        <f>+'[1]5a'!$D$60</f>
        <v>Afventer indstilling fra forvaltningen</v>
      </c>
      <c r="I39" s="59">
        <v>0.7</v>
      </c>
      <c r="J39" s="60"/>
      <c r="K39" s="61"/>
      <c r="L39" s="61"/>
      <c r="M39" s="62"/>
      <c r="N39" s="62"/>
      <c r="O39" s="69"/>
      <c r="P39" s="57"/>
      <c r="Q39" s="57"/>
      <c r="R39" s="62"/>
      <c r="S39" s="62"/>
      <c r="T39" s="64">
        <v>0</v>
      </c>
      <c r="U39" s="65">
        <f t="shared" si="0"/>
        <v>0</v>
      </c>
      <c r="V39" s="65">
        <f t="shared" si="1"/>
        <v>0.006806392174593687</v>
      </c>
      <c r="W39" s="66"/>
      <c r="X39" s="66"/>
      <c r="Y39" s="67" t="s">
        <v>52</v>
      </c>
    </row>
    <row r="40" spans="1:25" s="67" customFormat="1" ht="31.5">
      <c r="A40" s="55">
        <v>6</v>
      </c>
      <c r="B40" s="56" t="s">
        <v>42</v>
      </c>
      <c r="C40" s="56" t="s">
        <v>55</v>
      </c>
      <c r="D40" s="57"/>
      <c r="E40" s="57"/>
      <c r="F40" s="56" t="s">
        <v>44</v>
      </c>
      <c r="G40" s="56" t="s">
        <v>45</v>
      </c>
      <c r="H40" s="58" t="str">
        <f>+'[1]6'!$D$60</f>
        <v>Er udmeldt decentralt forudsætter decentral budgetoverholdelse</v>
      </c>
      <c r="I40" s="59">
        <v>4.034</v>
      </c>
      <c r="J40" s="60"/>
      <c r="K40" s="61"/>
      <c r="L40" s="61"/>
      <c r="M40" s="62">
        <f>+'[1]6'!$B$11</f>
        <v>1</v>
      </c>
      <c r="N40" s="62">
        <f>+'[1]6'!$B$12</f>
        <v>1</v>
      </c>
      <c r="O40" s="63"/>
      <c r="P40" s="57" t="str">
        <f>+VLOOKUP("X",'[1]6'!$B$22:$C$25,2,0)</f>
        <v>Generel rammebesparelse</v>
      </c>
      <c r="Q40" s="57" t="str">
        <f>+VLOOKUP("X",'[1]6'!$B$28:$C$29,2,0)</f>
        <v>Varig</v>
      </c>
      <c r="R40" s="62" t="str">
        <f>+'[1]6'!$B$39</f>
        <v>Ja</v>
      </c>
      <c r="S40" s="62" t="str">
        <f>+'[1]6'!$B$60</f>
        <v>Usikkert</v>
      </c>
      <c r="T40" s="64">
        <v>1</v>
      </c>
      <c r="U40" s="65">
        <f t="shared" si="0"/>
        <v>0.019612132880222097</v>
      </c>
      <c r="V40" s="65">
        <f t="shared" si="1"/>
        <v>0.039224265760444195</v>
      </c>
      <c r="W40" s="66" t="str">
        <f>+'[1]6'!$D$60</f>
        <v>Er udmeldt decentralt forudsætter decentral budgetoverholdelse</v>
      </c>
      <c r="X40" s="66">
        <f>+'[1]6'!$D$39</f>
        <v>0</v>
      </c>
      <c r="Y40" s="67" t="s">
        <v>46</v>
      </c>
    </row>
    <row r="41" spans="1:25" s="67" customFormat="1" ht="31.5">
      <c r="A41" s="55">
        <v>7</v>
      </c>
      <c r="B41" s="56" t="s">
        <v>42</v>
      </c>
      <c r="C41" s="56" t="s">
        <v>56</v>
      </c>
      <c r="D41" s="57"/>
      <c r="E41" s="57"/>
      <c r="F41" s="56" t="s">
        <v>44</v>
      </c>
      <c r="G41" s="56" t="s">
        <v>45</v>
      </c>
      <c r="H41" s="58" t="str">
        <f>+'[1]7'!$D$60</f>
        <v>Ingen bemærkninger</v>
      </c>
      <c r="I41" s="59">
        <v>1</v>
      </c>
      <c r="J41" s="60"/>
      <c r="K41" s="61"/>
      <c r="L41" s="61"/>
      <c r="M41" s="62">
        <f>+'[1]7'!$B$11</f>
        <v>1</v>
      </c>
      <c r="N41" s="62">
        <f>+'[1]7'!$B$12</f>
        <v>1</v>
      </c>
      <c r="O41" s="68"/>
      <c r="P41" s="57" t="str">
        <f>+VLOOKUP("X",'[1]7'!$B$22:$C$25,2,0)</f>
        <v>Funktionsnedlæggelse</v>
      </c>
      <c r="Q41" s="57" t="str">
        <f>+VLOOKUP("X",'[1]7'!$B$28:$C$29,2,0)</f>
        <v>Varig</v>
      </c>
      <c r="R41" s="62" t="str">
        <f>+'[1]7'!$B$39</f>
        <v>Ja</v>
      </c>
      <c r="S41" s="62" t="str">
        <f>+'[1]7'!$B$60</f>
        <v>Ja</v>
      </c>
      <c r="T41" s="64">
        <v>2</v>
      </c>
      <c r="U41" s="65">
        <f t="shared" si="0"/>
        <v>0.009723417392276697</v>
      </c>
      <c r="V41" s="65">
        <f t="shared" si="1"/>
        <v>0.009723417392276697</v>
      </c>
      <c r="W41" s="66" t="str">
        <f>+'[1]7'!$D$60</f>
        <v>Ingen bemærkninger</v>
      </c>
      <c r="X41" s="66">
        <f>+'[1]7'!$D$39</f>
        <v>0</v>
      </c>
      <c r="Y41" s="67" t="s">
        <v>49</v>
      </c>
    </row>
    <row r="42" spans="1:25" s="67" customFormat="1" ht="31.5">
      <c r="A42" s="55">
        <v>8</v>
      </c>
      <c r="B42" s="56" t="s">
        <v>42</v>
      </c>
      <c r="C42" s="56" t="s">
        <v>57</v>
      </c>
      <c r="D42" s="57"/>
      <c r="E42" s="57"/>
      <c r="F42" s="56" t="s">
        <v>44</v>
      </c>
      <c r="G42" s="56" t="s">
        <v>45</v>
      </c>
      <c r="H42" s="58" t="str">
        <f>+'[1]8'!$D$60</f>
        <v>Ingen bemærkninger</v>
      </c>
      <c r="I42" s="59">
        <v>1.5</v>
      </c>
      <c r="J42" s="60"/>
      <c r="K42" s="61"/>
      <c r="L42" s="61"/>
      <c r="M42" s="62">
        <f>+'[1]8'!$B$11</f>
        <v>1</v>
      </c>
      <c r="N42" s="62">
        <f>+'[1]8'!$B$12</f>
        <v>1</v>
      </c>
      <c r="O42" s="68"/>
      <c r="P42" s="57" t="str">
        <f>+VLOOKUP("X",'[1]8'!$B$22:$C$25,2,0)</f>
        <v>Funktionsnedlæggelse</v>
      </c>
      <c r="Q42" s="57" t="str">
        <f>+VLOOKUP("X",'[1]8'!$B$28:$C$29,2,0)</f>
        <v>Varig</v>
      </c>
      <c r="R42" s="62" t="str">
        <f>+'[1]8'!$B$39</f>
        <v>Ja</v>
      </c>
      <c r="S42" s="62" t="str">
        <f>+'[1]8'!$B$60</f>
        <v>Ja</v>
      </c>
      <c r="T42" s="64">
        <v>2</v>
      </c>
      <c r="U42" s="65">
        <f t="shared" si="0"/>
        <v>0.014585126088415045</v>
      </c>
      <c r="V42" s="65">
        <f t="shared" si="1"/>
        <v>0.014585126088415045</v>
      </c>
      <c r="W42" s="66" t="str">
        <f>+'[1]8'!$D$60</f>
        <v>Ingen bemærkninger</v>
      </c>
      <c r="X42" s="66">
        <f>+'[1]8'!$D$39</f>
        <v>0</v>
      </c>
      <c r="Y42" s="67" t="s">
        <v>49</v>
      </c>
    </row>
    <row r="43" spans="1:25" s="67" customFormat="1" ht="31.5">
      <c r="A43" s="55">
        <v>9</v>
      </c>
      <c r="B43" s="56" t="s">
        <v>42</v>
      </c>
      <c r="C43" s="56" t="s">
        <v>58</v>
      </c>
      <c r="D43" s="57"/>
      <c r="E43" s="57"/>
      <c r="F43" s="56" t="s">
        <v>44</v>
      </c>
      <c r="G43" s="56" t="s">
        <v>45</v>
      </c>
      <c r="H43" s="58" t="str">
        <f>+'[1]9'!$D$60</f>
        <v>Ingen bemærkninger</v>
      </c>
      <c r="I43" s="59">
        <v>1.2</v>
      </c>
      <c r="J43" s="60"/>
      <c r="K43" s="61"/>
      <c r="L43" s="61"/>
      <c r="M43" s="62">
        <f>+'[1]9'!$B$11</f>
        <v>1</v>
      </c>
      <c r="N43" s="62">
        <f>+'[1]9'!$B$12</f>
        <v>1</v>
      </c>
      <c r="O43" s="68"/>
      <c r="P43" s="57" t="str">
        <f>+VLOOKUP("X",'[1]9'!$B$22:$C$25,2,0)</f>
        <v>Funktionsnedlæggelse</v>
      </c>
      <c r="Q43" s="57" t="str">
        <f>+VLOOKUP("X",'[1]9'!$B$28:$C$29,2,0)</f>
        <v>Varig</v>
      </c>
      <c r="R43" s="62" t="str">
        <f>+'[1]9'!$B$39</f>
        <v>Ja</v>
      </c>
      <c r="S43" s="62" t="str">
        <f>+'[1]9'!$B$60</f>
        <v>Ja</v>
      </c>
      <c r="T43" s="64">
        <v>2</v>
      </c>
      <c r="U43" s="65">
        <f t="shared" si="0"/>
        <v>0.011668100870732036</v>
      </c>
      <c r="V43" s="65">
        <f t="shared" si="1"/>
        <v>0.011668100870732036</v>
      </c>
      <c r="W43" s="66" t="str">
        <f>+'[1]9'!$D$60</f>
        <v>Ingen bemærkninger</v>
      </c>
      <c r="X43" s="66">
        <f>+'[1]9'!$D$39</f>
        <v>0</v>
      </c>
      <c r="Y43" s="67" t="s">
        <v>49</v>
      </c>
    </row>
    <row r="44" spans="1:25" s="67" customFormat="1" ht="47.25">
      <c r="A44" s="55">
        <v>10</v>
      </c>
      <c r="B44" s="56" t="s">
        <v>42</v>
      </c>
      <c r="C44" s="56" t="s">
        <v>59</v>
      </c>
      <c r="D44" s="57"/>
      <c r="E44" s="57"/>
      <c r="F44" s="56" t="s">
        <v>44</v>
      </c>
      <c r="G44" s="56" t="s">
        <v>45</v>
      </c>
      <c r="H44" s="58" t="str">
        <f>+'[1]10'!$D$60</f>
        <v>Det er ikke afklaret om personaletilpasningen er fuldt ud gennemført</v>
      </c>
      <c r="I44" s="59">
        <v>1.236</v>
      </c>
      <c r="J44" s="60"/>
      <c r="K44" s="61"/>
      <c r="L44" s="61"/>
      <c r="M44" s="62">
        <f>+'[1]10'!$B$11</f>
        <v>1</v>
      </c>
      <c r="N44" s="62">
        <f>+'[1]10'!$B$12</f>
        <v>1</v>
      </c>
      <c r="O44" s="70"/>
      <c r="P44" s="57" t="str">
        <f>+VLOOKUP("X",'[1]10'!$B$22:$C$25,2,0)</f>
        <v>Funktionsnedlæggelse</v>
      </c>
      <c r="Q44" s="57" t="str">
        <f>+VLOOKUP("X",'[1]10'!$B$28:$C$29,2,0)</f>
        <v>Varig</v>
      </c>
      <c r="R44" s="62" t="str">
        <f>+'[1]10'!$B$39</f>
        <v>Ja</v>
      </c>
      <c r="S44" s="62" t="str">
        <f>+'[1]10'!$B$60</f>
        <v>Usikkert</v>
      </c>
      <c r="T44" s="64">
        <v>1</v>
      </c>
      <c r="U44" s="65">
        <f t="shared" si="0"/>
        <v>0.006009071948426999</v>
      </c>
      <c r="V44" s="65">
        <f t="shared" si="1"/>
        <v>0.012018143896853998</v>
      </c>
      <c r="W44" s="66" t="str">
        <f>+'[1]10'!$D$60</f>
        <v>Det er ikke afklaret om personaletilpasningen er fuldt ud gennemført</v>
      </c>
      <c r="X44" s="66">
        <f>+'[1]10'!$D$39</f>
        <v>0</v>
      </c>
      <c r="Y44" s="71" t="s">
        <v>60</v>
      </c>
    </row>
    <row r="45" spans="1:25" s="67" customFormat="1" ht="31.5">
      <c r="A45" s="55">
        <v>11</v>
      </c>
      <c r="B45" s="56" t="s">
        <v>42</v>
      </c>
      <c r="C45" s="56" t="s">
        <v>61</v>
      </c>
      <c r="D45" s="57"/>
      <c r="E45" s="57"/>
      <c r="F45" s="56" t="s">
        <v>44</v>
      </c>
      <c r="G45" s="56" t="s">
        <v>45</v>
      </c>
      <c r="H45" s="58" t="str">
        <f>+'[1]11'!$D$60</f>
        <v>Ingen bemærkninger</v>
      </c>
      <c r="I45" s="59">
        <v>1.548</v>
      </c>
      <c r="J45" s="60"/>
      <c r="K45" s="61"/>
      <c r="L45" s="61"/>
      <c r="M45" s="62">
        <f>+'[1]11'!$B$11</f>
        <v>1</v>
      </c>
      <c r="N45" s="62">
        <f>+'[1]11'!$B$12</f>
        <v>1</v>
      </c>
      <c r="O45" s="68"/>
      <c r="P45" s="57" t="str">
        <f>+VLOOKUP("X",'[1]11'!$B$22:$C$25,2,0)</f>
        <v>Funktionsnedlæggelse</v>
      </c>
      <c r="Q45" s="57" t="str">
        <f>+VLOOKUP("X",'[1]11'!$B$28:$C$29,2,0)</f>
        <v>Varig</v>
      </c>
      <c r="R45" s="62" t="str">
        <f>+'[1]11'!$B$39</f>
        <v>Ja</v>
      </c>
      <c r="S45" s="62" t="str">
        <f>+'[1]11'!$B$60</f>
        <v>Ja</v>
      </c>
      <c r="T45" s="64">
        <v>2</v>
      </c>
      <c r="U45" s="65">
        <f t="shared" si="0"/>
        <v>0.015051850123244327</v>
      </c>
      <c r="V45" s="65">
        <f t="shared" si="1"/>
        <v>0.015051850123244327</v>
      </c>
      <c r="W45" s="66" t="str">
        <f>+'[1]11'!$D$60</f>
        <v>Ingen bemærkninger</v>
      </c>
      <c r="X45" s="66">
        <f>+'[1]11'!$D$39</f>
        <v>0</v>
      </c>
      <c r="Y45" s="67" t="s">
        <v>49</v>
      </c>
    </row>
    <row r="46" spans="1:25" s="67" customFormat="1" ht="47.25">
      <c r="A46" s="55">
        <v>12</v>
      </c>
      <c r="B46" s="56" t="s">
        <v>42</v>
      </c>
      <c r="C46" s="56" t="s">
        <v>62</v>
      </c>
      <c r="D46" s="57"/>
      <c r="E46" s="57"/>
      <c r="F46" s="56" t="s">
        <v>44</v>
      </c>
      <c r="G46" s="56" t="s">
        <v>45</v>
      </c>
      <c r="H46" s="58" t="str">
        <f>+'[1]12'!$D$60</f>
        <v>En ny model vil ikke blive implementeret i indeværende år. Besparelsen vil derfor ikke kunnes indhøstes i 2007</v>
      </c>
      <c r="I46" s="59">
        <v>1.032</v>
      </c>
      <c r="J46" s="60">
        <v>1.032</v>
      </c>
      <c r="K46" s="61"/>
      <c r="L46" s="61"/>
      <c r="M46" s="62">
        <f>+'[1]12'!$B$11</f>
        <v>1</v>
      </c>
      <c r="N46" s="62">
        <f>+'[1]12'!$B$12</f>
        <v>1</v>
      </c>
      <c r="O46" s="69"/>
      <c r="P46" s="57" t="str">
        <f>+VLOOKUP("X",'[1]12'!$B$22:$C$25,2,0)</f>
        <v>Funktionsnedlæggelse</v>
      </c>
      <c r="Q46" s="57" t="str">
        <f>+VLOOKUP("X",'[1]12'!$B$28:$C$29,2,0)</f>
        <v>Varig</v>
      </c>
      <c r="R46" s="62" t="str">
        <f>+'[1]12'!$B$39</f>
        <v>Nej</v>
      </c>
      <c r="S46" s="62" t="str">
        <f>+'[1]12'!$B$60</f>
        <v>Usikkert</v>
      </c>
      <c r="T46" s="64">
        <v>0</v>
      </c>
      <c r="U46" s="65">
        <f t="shared" si="0"/>
        <v>0</v>
      </c>
      <c r="V46" s="65">
        <f t="shared" si="1"/>
        <v>0.01003456674882955</v>
      </c>
      <c r="W46" s="66" t="str">
        <f>+'[1]12'!$D$60</f>
        <v>En ny model vil ikke blive implementeret i indeværende år. Besparelsen vil derfor ikke kunnes indhøstes i 2007</v>
      </c>
      <c r="X46" s="66" t="str">
        <f>+'[1]12'!$D$39</f>
        <v>Halvårseffekt i 2007</v>
      </c>
      <c r="Y46" s="72" t="s">
        <v>52</v>
      </c>
    </row>
    <row r="47" spans="1:25" s="67" customFormat="1" ht="31.5">
      <c r="A47" s="55">
        <v>13</v>
      </c>
      <c r="B47" s="56" t="s">
        <v>42</v>
      </c>
      <c r="C47" s="56" t="s">
        <v>63</v>
      </c>
      <c r="D47" s="57"/>
      <c r="E47" s="57"/>
      <c r="F47" s="56" t="s">
        <v>44</v>
      </c>
      <c r="G47" s="56" t="s">
        <v>45</v>
      </c>
      <c r="H47" s="58" t="str">
        <f>+'[1]13'!$D$60</f>
        <v>Er udmeldt decentralt forudsætter decentral budgetoverholdelse</v>
      </c>
      <c r="I47" s="59">
        <v>3.057</v>
      </c>
      <c r="J47" s="60"/>
      <c r="K47" s="61"/>
      <c r="L47" s="61"/>
      <c r="M47" s="62">
        <f>+'[1]13'!$B$11</f>
        <v>1</v>
      </c>
      <c r="N47" s="62">
        <f>+'[1]13'!$B$12</f>
        <v>1</v>
      </c>
      <c r="O47" s="63"/>
      <c r="P47" s="57" t="str">
        <f>+VLOOKUP("X",'[1]13'!$B$22:$C$25,2,0)</f>
        <v>Generel rammebesparelse</v>
      </c>
      <c r="Q47" s="57" t="str">
        <f>+VLOOKUP("X",'[1]13'!$B$28:$C$29,2,0)</f>
        <v>Varig</v>
      </c>
      <c r="R47" s="62" t="str">
        <f>+'[1]13'!$B$39</f>
        <v>Ja</v>
      </c>
      <c r="S47" s="62" t="str">
        <f>+'[1]13'!$B$60</f>
        <v>Usikkert</v>
      </c>
      <c r="T47" s="64">
        <v>1</v>
      </c>
      <c r="U47" s="65">
        <f t="shared" si="0"/>
        <v>0.01486224348409493</v>
      </c>
      <c r="V47" s="65">
        <f t="shared" si="1"/>
        <v>0.02972448696818986</v>
      </c>
      <c r="W47" s="66" t="str">
        <f>+'[1]13'!$D$60</f>
        <v>Er udmeldt decentralt forudsætter decentral budgetoverholdelse</v>
      </c>
      <c r="X47" s="66">
        <f>+'[1]13'!$D$39</f>
        <v>0</v>
      </c>
      <c r="Y47" s="67" t="s">
        <v>46</v>
      </c>
    </row>
    <row r="48" spans="1:25" s="67" customFormat="1" ht="31.5">
      <c r="A48" s="55">
        <v>14</v>
      </c>
      <c r="B48" s="56" t="s">
        <v>42</v>
      </c>
      <c r="C48" s="56" t="s">
        <v>64</v>
      </c>
      <c r="D48" s="57"/>
      <c r="E48" s="57"/>
      <c r="F48" s="56" t="s">
        <v>44</v>
      </c>
      <c r="G48" s="56" t="s">
        <v>45</v>
      </c>
      <c r="H48" s="58" t="str">
        <f>+'[1]14'!$D$60</f>
        <v>Ingen bemærkninger</v>
      </c>
      <c r="I48" s="59">
        <v>0.4</v>
      </c>
      <c r="J48" s="60"/>
      <c r="K48" s="61"/>
      <c r="L48" s="61"/>
      <c r="M48" s="62">
        <f>+'[1]14'!$B$11</f>
        <v>1</v>
      </c>
      <c r="N48" s="62">
        <f>+'[1]14'!$B$12</f>
        <v>1</v>
      </c>
      <c r="O48" s="68"/>
      <c r="P48" s="57" t="str">
        <f>+VLOOKUP("X",'[1]14'!$B$22:$C$25,2,0)</f>
        <v>Funktionsnedlæggelse</v>
      </c>
      <c r="Q48" s="57" t="str">
        <f>+VLOOKUP("X",'[1]14'!$B$28:$C$29,2,0)</f>
        <v>Varig</v>
      </c>
      <c r="R48" s="62" t="str">
        <f>+'[1]14'!$B$39</f>
        <v>Ja</v>
      </c>
      <c r="S48" s="62" t="str">
        <f>+'[1]14'!$B$60</f>
        <v>Ja</v>
      </c>
      <c r="T48" s="64">
        <v>2</v>
      </c>
      <c r="U48" s="65">
        <f t="shared" si="0"/>
        <v>0.0038893669569106787</v>
      </c>
      <c r="V48" s="65">
        <f t="shared" si="1"/>
        <v>0.0038893669569106787</v>
      </c>
      <c r="W48" s="66" t="str">
        <f>+'[1]14'!$D$60</f>
        <v>Ingen bemærkninger</v>
      </c>
      <c r="X48" s="66">
        <f>+'[1]14'!$D$39</f>
        <v>0</v>
      </c>
      <c r="Y48" s="67" t="s">
        <v>49</v>
      </c>
    </row>
    <row r="49" spans="1:25" s="67" customFormat="1" ht="31.5">
      <c r="A49" s="55">
        <v>15</v>
      </c>
      <c r="B49" s="56" t="s">
        <v>42</v>
      </c>
      <c r="C49" s="56" t="s">
        <v>65</v>
      </c>
      <c r="D49" s="57"/>
      <c r="E49" s="57"/>
      <c r="F49" s="56" t="s">
        <v>44</v>
      </c>
      <c r="G49" s="56" t="s">
        <v>45</v>
      </c>
      <c r="H49" s="58" t="str">
        <f>+'[1]15'!$D$60</f>
        <v>Usikkerhed omkring resultat af personaletilpasning</v>
      </c>
      <c r="I49" s="59">
        <v>1.2</v>
      </c>
      <c r="J49" s="60"/>
      <c r="K49" s="61"/>
      <c r="L49" s="61"/>
      <c r="M49" s="62">
        <f>+'[1]15'!$B$11</f>
        <v>1</v>
      </c>
      <c r="N49" s="62">
        <f>+'[1]15'!$B$12</f>
        <v>1</v>
      </c>
      <c r="O49" s="70"/>
      <c r="P49" s="57" t="str">
        <f>+VLOOKUP("X",'[1]15'!$B$22:$C$25,2,0)</f>
        <v>Funktionsnedlæggelse</v>
      </c>
      <c r="Q49" s="57" t="str">
        <f>+VLOOKUP("X",'[1]15'!$B$28:$C$29,2,0)</f>
        <v>Varig</v>
      </c>
      <c r="R49" s="62" t="str">
        <f>+'[1]15'!$B$39</f>
        <v>Ja</v>
      </c>
      <c r="S49" s="62" t="str">
        <f>+'[1]15'!$B$60</f>
        <v>Usikkert</v>
      </c>
      <c r="T49" s="64">
        <v>1</v>
      </c>
      <c r="U49" s="65">
        <f t="shared" si="0"/>
        <v>0.005834050435366018</v>
      </c>
      <c r="V49" s="65">
        <f t="shared" si="1"/>
        <v>0.011668100870732036</v>
      </c>
      <c r="W49" s="66" t="str">
        <f>+'[1]15'!$D$60</f>
        <v>Usikkerhed omkring resultat af personaletilpasning</v>
      </c>
      <c r="X49" s="66">
        <f>+'[1]15'!$D$39</f>
        <v>0</v>
      </c>
      <c r="Y49" s="71" t="s">
        <v>60</v>
      </c>
    </row>
    <row r="50" spans="1:25" s="67" customFormat="1" ht="31.5">
      <c r="A50" s="55">
        <v>16</v>
      </c>
      <c r="B50" s="56" t="s">
        <v>42</v>
      </c>
      <c r="C50" s="56" t="s">
        <v>66</v>
      </c>
      <c r="D50" s="57"/>
      <c r="E50" s="57"/>
      <c r="F50" s="56" t="s">
        <v>44</v>
      </c>
      <c r="G50" s="56" t="s">
        <v>45</v>
      </c>
      <c r="H50" s="58" t="str">
        <f>+'[1]16'!$D$60</f>
        <v>Er udmeldt decentralt forudsætter decentral budgetoverholdelse</v>
      </c>
      <c r="I50" s="59">
        <v>16.176</v>
      </c>
      <c r="J50" s="60"/>
      <c r="K50" s="61"/>
      <c r="L50" s="61"/>
      <c r="M50" s="62">
        <f>+'[1]16'!$B$11</f>
        <v>1</v>
      </c>
      <c r="N50" s="62">
        <f>+'[1]16'!$B$12</f>
        <v>1</v>
      </c>
      <c r="O50" s="63"/>
      <c r="P50" s="57" t="str">
        <f>+VLOOKUP("X",'[1]16'!$B$22:$C$25,2,0)</f>
        <v>Generel rammebesparelse</v>
      </c>
      <c r="Q50" s="57" t="str">
        <f>+VLOOKUP("X",'[1]16'!$B$28:$C$29,2,0)</f>
        <v>Varig</v>
      </c>
      <c r="R50" s="62" t="str">
        <f>+'[1]16'!$B$39</f>
        <v>Ja</v>
      </c>
      <c r="S50" s="62" t="str">
        <f>+'[1]16'!$B$60</f>
        <v>Usikkert</v>
      </c>
      <c r="T50" s="64">
        <v>1</v>
      </c>
      <c r="U50" s="65">
        <f t="shared" si="0"/>
        <v>0.07864299986873391</v>
      </c>
      <c r="V50" s="65">
        <f t="shared" si="1"/>
        <v>0.15728599973746782</v>
      </c>
      <c r="W50" s="66" t="str">
        <f>+'[1]16'!$D$60</f>
        <v>Er udmeldt decentralt forudsætter decentral budgetoverholdelse</v>
      </c>
      <c r="X50" s="66">
        <f>+'[1]16'!$D$39</f>
        <v>0</v>
      </c>
      <c r="Y50" s="67" t="s">
        <v>46</v>
      </c>
    </row>
    <row r="51" spans="1:25" s="67" customFormat="1" ht="31.5">
      <c r="A51" s="55">
        <v>17</v>
      </c>
      <c r="B51" s="56" t="s">
        <v>42</v>
      </c>
      <c r="C51" s="56" t="s">
        <v>67</v>
      </c>
      <c r="D51" s="57"/>
      <c r="E51" s="57"/>
      <c r="F51" s="56" t="s">
        <v>44</v>
      </c>
      <c r="G51" s="56" t="s">
        <v>45</v>
      </c>
      <c r="H51" s="58">
        <f>+'[1]17'!$D$60</f>
        <v>0</v>
      </c>
      <c r="I51" s="59">
        <v>1</v>
      </c>
      <c r="J51" s="60"/>
      <c r="K51" s="61"/>
      <c r="L51" s="61"/>
      <c r="M51" s="62">
        <f>+'[1]17'!$B$11</f>
        <v>1</v>
      </c>
      <c r="N51" s="62">
        <f>+'[1]17'!$B$12</f>
        <v>1</v>
      </c>
      <c r="O51" s="68"/>
      <c r="P51" s="57" t="str">
        <f>+VLOOKUP("X",'[1]17'!$B$22:$C$25,2,0)</f>
        <v>Funktionsnedlæggelse</v>
      </c>
      <c r="Q51" s="57" t="str">
        <f>+VLOOKUP("X",'[1]17'!$B$28:$C$29,2,0)</f>
        <v>Varig</v>
      </c>
      <c r="R51" s="62" t="str">
        <f>+'[1]17'!$B$39</f>
        <v>Nej</v>
      </c>
      <c r="S51" s="62" t="str">
        <f>+'[1]17'!$B$60</f>
        <v>Ja</v>
      </c>
      <c r="T51" s="64">
        <v>2</v>
      </c>
      <c r="U51" s="65">
        <f t="shared" si="0"/>
        <v>0.009723417392276697</v>
      </c>
      <c r="V51" s="65">
        <f t="shared" si="1"/>
        <v>0.009723417392276697</v>
      </c>
      <c r="W51" s="66">
        <f>+'[1]17'!$D$60</f>
        <v>0</v>
      </c>
      <c r="X51" s="66">
        <f>+'[1]17'!$D$39</f>
        <v>0</v>
      </c>
      <c r="Y51" s="67" t="s">
        <v>49</v>
      </c>
    </row>
    <row r="52" spans="1:25" s="67" customFormat="1" ht="31.5">
      <c r="A52" s="55">
        <v>18</v>
      </c>
      <c r="B52" s="56" t="s">
        <v>42</v>
      </c>
      <c r="C52" s="56" t="s">
        <v>68</v>
      </c>
      <c r="D52" s="57"/>
      <c r="E52" s="57"/>
      <c r="F52" s="56" t="s">
        <v>44</v>
      </c>
      <c r="G52" s="56" t="s">
        <v>45</v>
      </c>
      <c r="H52" s="58" t="str">
        <f>+'[1]18'!$D$60</f>
        <v>Ingen bemærkninger</v>
      </c>
      <c r="I52" s="59">
        <v>4.813</v>
      </c>
      <c r="J52" s="60"/>
      <c r="K52" s="61"/>
      <c r="L52" s="61"/>
      <c r="M52" s="62">
        <f>+'[1]18'!$B$11</f>
        <v>1</v>
      </c>
      <c r="N52" s="62">
        <f>+'[1]18'!$B$12</f>
        <v>1</v>
      </c>
      <c r="O52" s="68"/>
      <c r="P52" s="57" t="str">
        <f>+VLOOKUP("X",'[1]18'!$B$22:$C$25,2,0)</f>
        <v>Individuel besparelse</v>
      </c>
      <c r="Q52" s="57" t="str">
        <f>+VLOOKUP("X",'[1]18'!$B$28:$C$29,2,0)</f>
        <v>Varig</v>
      </c>
      <c r="R52" s="62" t="str">
        <f>+'[1]18'!$B$39</f>
        <v>Ja</v>
      </c>
      <c r="S52" s="62" t="str">
        <f>+'[1]18'!$B$60</f>
        <v>Ja</v>
      </c>
      <c r="T52" s="64">
        <v>2</v>
      </c>
      <c r="U52" s="65">
        <f t="shared" si="0"/>
        <v>0.04679880790902774</v>
      </c>
      <c r="V52" s="65">
        <f t="shared" si="1"/>
        <v>0.04679880790902774</v>
      </c>
      <c r="W52" s="66" t="str">
        <f>+'[1]18'!$D$60</f>
        <v>Ingen bemærkninger</v>
      </c>
      <c r="X52" s="66">
        <f>+'[1]18'!$D$39</f>
        <v>0</v>
      </c>
      <c r="Y52" s="67" t="s">
        <v>49</v>
      </c>
    </row>
    <row r="53" spans="1:25" ht="78.75">
      <c r="A53" s="55">
        <v>19</v>
      </c>
      <c r="B53" s="73" t="s">
        <v>42</v>
      </c>
      <c r="C53" s="73" t="s">
        <v>69</v>
      </c>
      <c r="D53" s="74">
        <v>2007</v>
      </c>
      <c r="E53" s="75"/>
      <c r="F53" s="73" t="s">
        <v>70</v>
      </c>
      <c r="G53" s="73" t="s">
        <v>45</v>
      </c>
      <c r="H53" s="58" t="str">
        <f>+'[1]19'!$D$60</f>
        <v>Besparelserne er udmøntet, men fagorganisationerne har stillet en række modkrav, som skal forhandles nærmere. Det må vurderes at set ift. de rejste modkrav vil besparelsen på de 2,5 mio.kr. således ikke kunne indhøstes</v>
      </c>
      <c r="I53" s="76">
        <v>2.5</v>
      </c>
      <c r="J53" s="76">
        <v>2.5</v>
      </c>
      <c r="K53" s="76">
        <v>2.5</v>
      </c>
      <c r="L53" s="76">
        <v>2.5</v>
      </c>
      <c r="M53" s="62">
        <f>+'[1]19'!$B$11</f>
        <v>1</v>
      </c>
      <c r="N53" s="62">
        <f>+'[1]19'!$B$12</f>
        <v>1</v>
      </c>
      <c r="O53" s="69"/>
      <c r="P53" s="57" t="str">
        <f>+VLOOKUP("X",'[1]19'!$B$22:$C$25,2,0)</f>
        <v>Individuel besparelse</v>
      </c>
      <c r="Q53" s="57" t="str">
        <f>+VLOOKUP("X",'[1]19'!$B$28:$C$29,2,0)</f>
        <v>Varig</v>
      </c>
      <c r="R53" s="62" t="str">
        <f>+'[1]19'!$B$39</f>
        <v>Ja</v>
      </c>
      <c r="S53" s="62" t="str">
        <f>+'[1]19'!$B$60</f>
        <v>Usikkert</v>
      </c>
      <c r="T53" s="77">
        <v>0</v>
      </c>
      <c r="U53" s="65">
        <f t="shared" si="0"/>
        <v>0</v>
      </c>
      <c r="V53" s="65">
        <f t="shared" si="1"/>
        <v>0.024308543480691742</v>
      </c>
      <c r="W53" s="66" t="str">
        <f>+'[1]19'!$D$60</f>
        <v>Besparelserne er udmøntet, men fagorganisationerne har stillet en række modkrav, som skal forhandles nærmere. Det må vurderes at set ift. de rejste modkrav vil besparelsen på de 2,5 mio.kr. således ikke kunne indhøstes</v>
      </c>
      <c r="X53" s="66">
        <f>+'[1]19'!$D$39</f>
        <v>0</v>
      </c>
      <c r="Y53" s="72" t="s">
        <v>52</v>
      </c>
    </row>
    <row r="54" spans="1:25" ht="31.5">
      <c r="A54" s="55">
        <v>20</v>
      </c>
      <c r="B54" s="73" t="s">
        <v>42</v>
      </c>
      <c r="C54" s="73" t="s">
        <v>71</v>
      </c>
      <c r="D54" s="74">
        <v>2007</v>
      </c>
      <c r="E54" s="75"/>
      <c r="F54" s="73" t="s">
        <v>72</v>
      </c>
      <c r="G54" s="73" t="s">
        <v>45</v>
      </c>
      <c r="H54" s="58">
        <f>+'[1]20'!$D$60</f>
        <v>0</v>
      </c>
      <c r="I54" s="76">
        <v>2</v>
      </c>
      <c r="J54" s="76"/>
      <c r="K54" s="76">
        <v>0</v>
      </c>
      <c r="L54" s="76">
        <v>0</v>
      </c>
      <c r="M54" s="62">
        <f>+'[1]20'!$B$11</f>
        <v>1</v>
      </c>
      <c r="N54" s="62">
        <f>+'[1]20'!$B$12</f>
        <v>1</v>
      </c>
      <c r="O54" s="68"/>
      <c r="P54" s="57" t="str">
        <f>+VLOOKUP("X",'[1]20'!$B$22:$C$25,2,0)</f>
        <v>Puljeinddragelse</v>
      </c>
      <c r="Q54" s="57" t="str">
        <f>+VLOOKUP("X",'[1]20'!$B$28:$C$29,2,0)</f>
        <v>Engangs</v>
      </c>
      <c r="R54" s="62" t="str">
        <f>+'[1]20'!$B$39</f>
        <v>Ja</v>
      </c>
      <c r="S54" s="62" t="str">
        <f>+'[1]20'!$B$60</f>
        <v>Ja</v>
      </c>
      <c r="T54" s="77">
        <v>2</v>
      </c>
      <c r="U54" s="65">
        <f t="shared" si="0"/>
        <v>0.019446834784553394</v>
      </c>
      <c r="V54" s="65">
        <f t="shared" si="1"/>
        <v>0.019446834784553394</v>
      </c>
      <c r="W54" s="66">
        <f>+'[1]20'!$D$60</f>
        <v>0</v>
      </c>
      <c r="X54" s="66">
        <f>+'[1]20'!$D$39</f>
        <v>0</v>
      </c>
      <c r="Y54" s="67" t="s">
        <v>49</v>
      </c>
    </row>
    <row r="55" spans="1:25" ht="47.25">
      <c r="A55" s="55">
        <v>21</v>
      </c>
      <c r="B55" s="73" t="s">
        <v>42</v>
      </c>
      <c r="C55" s="73" t="s">
        <v>73</v>
      </c>
      <c r="D55" s="74">
        <v>2007</v>
      </c>
      <c r="E55" s="75"/>
      <c r="F55" s="73" t="s">
        <v>72</v>
      </c>
      <c r="G55" s="73" t="s">
        <v>45</v>
      </c>
      <c r="H55" s="58">
        <f>+'[1]21'!$D$60</f>
        <v>0</v>
      </c>
      <c r="I55" s="76">
        <v>3.8</v>
      </c>
      <c r="J55" s="76"/>
      <c r="K55" s="76">
        <v>0</v>
      </c>
      <c r="L55" s="76">
        <v>0</v>
      </c>
      <c r="M55" s="62">
        <f>+'[1]21'!$B$11</f>
        <v>1</v>
      </c>
      <c r="N55" s="62">
        <f>+'[1]21'!$B$12</f>
        <v>1</v>
      </c>
      <c r="O55" s="68"/>
      <c r="P55" s="57" t="str">
        <f>+VLOOKUP("X",'[1]21'!$B$22:$C$25,2,0)</f>
        <v>Individuel besparelse</v>
      </c>
      <c r="Q55" s="57" t="str">
        <f>+VLOOKUP("X",'[1]21'!$B$28:$C$29,2,0)</f>
        <v>Engangs</v>
      </c>
      <c r="R55" s="62" t="str">
        <f>+'[1]21'!$B$39</f>
        <v>Ja</v>
      </c>
      <c r="S55" s="62" t="str">
        <f>+'[1]21'!$B$60</f>
        <v>Ja</v>
      </c>
      <c r="T55" s="77">
        <v>2</v>
      </c>
      <c r="U55" s="65">
        <f t="shared" si="0"/>
        <v>0.03694898609065145</v>
      </c>
      <c r="V55" s="65">
        <f t="shared" si="1"/>
        <v>0.03694898609065145</v>
      </c>
      <c r="W55" s="66">
        <f>+'[1]21'!$D$60</f>
        <v>0</v>
      </c>
      <c r="X55" s="66">
        <f>+'[1]21'!$D$39</f>
        <v>0</v>
      </c>
      <c r="Y55" s="67" t="s">
        <v>49</v>
      </c>
    </row>
    <row r="56" spans="1:25" ht="63">
      <c r="A56" s="55">
        <v>22</v>
      </c>
      <c r="B56" s="73" t="s">
        <v>42</v>
      </c>
      <c r="C56" s="73" t="s">
        <v>74</v>
      </c>
      <c r="D56" s="74">
        <v>2007</v>
      </c>
      <c r="E56" s="75"/>
      <c r="F56" s="73" t="s">
        <v>72</v>
      </c>
      <c r="G56" s="73" t="s">
        <v>45</v>
      </c>
      <c r="H56" s="58" t="str">
        <f>+'[1]22'!$D$60</f>
        <v>Der kan opstå ekstraudgifter som vil forudsætte alternativ finansiering</v>
      </c>
      <c r="I56" s="76">
        <v>1.3</v>
      </c>
      <c r="J56" s="76"/>
      <c r="K56" s="76">
        <v>0</v>
      </c>
      <c r="L56" s="76">
        <v>0</v>
      </c>
      <c r="M56" s="62">
        <f>+'[1]22'!$B$11</f>
        <v>1</v>
      </c>
      <c r="N56" s="62">
        <f>+'[1]22'!$B$12</f>
        <v>1</v>
      </c>
      <c r="O56" s="68"/>
      <c r="P56" s="57" t="str">
        <f>+VLOOKUP("X",'[1]22'!$B$22:$C$25,2,0)</f>
        <v>Puljeinddragelse</v>
      </c>
      <c r="Q56" s="57" t="str">
        <f>+VLOOKUP("X",'[1]22'!$B$28:$C$29,2,0)</f>
        <v>Engangs</v>
      </c>
      <c r="R56" s="62" t="str">
        <f>+'[1]22'!$B$39</f>
        <v>Ja</v>
      </c>
      <c r="S56" s="62" t="str">
        <f>+'[1]22'!$B$60</f>
        <v>Måske</v>
      </c>
      <c r="T56" s="77">
        <v>2</v>
      </c>
      <c r="U56" s="65">
        <f t="shared" si="0"/>
        <v>0.012640442609959706</v>
      </c>
      <c r="V56" s="65">
        <f t="shared" si="1"/>
        <v>0.012640442609959706</v>
      </c>
      <c r="W56" s="66" t="str">
        <f>+'[1]22'!$D$60</f>
        <v>Der kan opstå ekstraudgifter som vil forudsætte alternativ finansiering</v>
      </c>
      <c r="X56" s="66">
        <f>+'[1]22'!$D$39</f>
        <v>0</v>
      </c>
      <c r="Y56" s="67" t="s">
        <v>49</v>
      </c>
    </row>
    <row r="57" spans="1:25" ht="63">
      <c r="A57" s="55">
        <v>23</v>
      </c>
      <c r="B57" s="73" t="s">
        <v>42</v>
      </c>
      <c r="C57" s="73" t="s">
        <v>75</v>
      </c>
      <c r="D57" s="74">
        <v>2007</v>
      </c>
      <c r="E57" s="75"/>
      <c r="F57" s="73" t="s">
        <v>72</v>
      </c>
      <c r="G57" s="73" t="s">
        <v>45</v>
      </c>
      <c r="H57" s="58" t="str">
        <f>+'[1]23'!$D$60</f>
        <v>Er udmeldt decentralt forudsætter decentral budgetoverholdelse</v>
      </c>
      <c r="I57" s="76">
        <v>1</v>
      </c>
      <c r="J57" s="76"/>
      <c r="K57" s="76">
        <v>0</v>
      </c>
      <c r="L57" s="76">
        <v>0</v>
      </c>
      <c r="M57" s="62">
        <f>+'[1]23'!$B$11</f>
        <v>1</v>
      </c>
      <c r="N57" s="62">
        <f>+'[1]23'!$B$12</f>
        <v>1</v>
      </c>
      <c r="O57" s="63"/>
      <c r="P57" s="57" t="str">
        <f>+VLOOKUP("X",'[1]23'!$B$22:$C$25,2,0)</f>
        <v>Individuel besparelse</v>
      </c>
      <c r="Q57" s="57" t="str">
        <f>+VLOOKUP("X",'[1]23'!$B$28:$C$29,2,0)</f>
        <v>Engangs</v>
      </c>
      <c r="R57" s="62" t="str">
        <f>+'[1]23'!$B$39</f>
        <v>Ja</v>
      </c>
      <c r="S57" s="62" t="str">
        <f>+'[1]23'!$B$60</f>
        <v>Usikkert</v>
      </c>
      <c r="T57" s="77">
        <v>1</v>
      </c>
      <c r="U57" s="65">
        <f t="shared" si="0"/>
        <v>0.0048617086961383485</v>
      </c>
      <c r="V57" s="65">
        <f t="shared" si="1"/>
        <v>0.009723417392276697</v>
      </c>
      <c r="W57" s="66" t="str">
        <f>+'[1]23'!$D$60</f>
        <v>Er udmeldt decentralt forudsætter decentral budgetoverholdelse</v>
      </c>
      <c r="X57" s="66">
        <f>+'[1]23'!$D$39</f>
        <v>0</v>
      </c>
      <c r="Y57" s="67" t="s">
        <v>46</v>
      </c>
    </row>
    <row r="58" spans="1:25" ht="78.75">
      <c r="A58" s="55">
        <v>24</v>
      </c>
      <c r="B58" s="73" t="s">
        <v>42</v>
      </c>
      <c r="C58" s="73" t="s">
        <v>76</v>
      </c>
      <c r="D58" s="74">
        <v>2007</v>
      </c>
      <c r="E58" s="75"/>
      <c r="F58" s="73" t="s">
        <v>77</v>
      </c>
      <c r="G58" s="73" t="s">
        <v>45</v>
      </c>
      <c r="H58" s="58">
        <f>+'[1]24'!$D$60</f>
        <v>0</v>
      </c>
      <c r="I58" s="76">
        <v>4.4</v>
      </c>
      <c r="J58" s="76"/>
      <c r="K58" s="76">
        <v>0</v>
      </c>
      <c r="L58" s="76">
        <v>0</v>
      </c>
      <c r="M58" s="62">
        <f>+'[1]24'!$B$11</f>
        <v>1</v>
      </c>
      <c r="N58" s="62">
        <f>+'[1]24'!$B$12</f>
        <v>1</v>
      </c>
      <c r="O58" s="68"/>
      <c r="P58" s="57" t="str">
        <f>+VLOOKUP("X",'[1]24'!$B$22:$C$25,2,0)</f>
        <v>Puljeinddragelse</v>
      </c>
      <c r="Q58" s="57" t="str">
        <f>+VLOOKUP("X",'[1]24'!$B$28:$C$29,2,0)</f>
        <v>Engangs</v>
      </c>
      <c r="R58" s="62" t="str">
        <f>+'[1]24'!$B$39</f>
        <v>Ja</v>
      </c>
      <c r="S58" s="62" t="str">
        <f>+'[1]24'!$B$60</f>
        <v>Ja</v>
      </c>
      <c r="T58" s="77">
        <v>2</v>
      </c>
      <c r="U58" s="65">
        <f t="shared" si="0"/>
        <v>0.04278303652601747</v>
      </c>
      <c r="V58" s="65">
        <f t="shared" si="1"/>
        <v>0.04278303652601747</v>
      </c>
      <c r="W58" s="66">
        <f>+'[1]24'!$D$60</f>
        <v>0</v>
      </c>
      <c r="X58" s="66">
        <f>+'[1]24'!$D$39</f>
        <v>0</v>
      </c>
      <c r="Y58" s="67" t="s">
        <v>49</v>
      </c>
    </row>
    <row r="59" spans="1:25" s="2" customFormat="1" ht="31.5">
      <c r="A59" s="78">
        <v>25</v>
      </c>
      <c r="B59" s="73" t="s">
        <v>42</v>
      </c>
      <c r="C59" s="73" t="s">
        <v>78</v>
      </c>
      <c r="D59" s="74">
        <v>2007</v>
      </c>
      <c r="E59" s="79"/>
      <c r="F59" s="80" t="s">
        <v>77</v>
      </c>
      <c r="G59" s="73" t="s">
        <v>45</v>
      </c>
      <c r="H59" s="58" t="str">
        <f>+'[1]25'!$D$60</f>
        <v>Ingen bemærkninger</v>
      </c>
      <c r="I59" s="76">
        <v>0.399</v>
      </c>
      <c r="J59" s="76"/>
      <c r="K59" s="76">
        <v>0.399</v>
      </c>
      <c r="L59" s="76">
        <v>0.399</v>
      </c>
      <c r="M59" s="62">
        <f>+'[1]25'!$B$11</f>
        <v>1</v>
      </c>
      <c r="N59" s="62">
        <f>+'[1]25'!$B$12</f>
        <v>1</v>
      </c>
      <c r="O59" s="68"/>
      <c r="P59" s="57" t="str">
        <f>+VLOOKUP("X",'[1]25'!$B$22:$C$25,2,0)</f>
        <v>Funktionsnedlæggelse</v>
      </c>
      <c r="Q59" s="57" t="str">
        <f>+VLOOKUP("X",'[1]25'!$B$28:$C$29,2,0)</f>
        <v>Engangs</v>
      </c>
      <c r="R59" s="62" t="str">
        <f>+'[1]25'!$B$39</f>
        <v>Ja</v>
      </c>
      <c r="S59" s="62" t="str">
        <f>+'[1]25'!$B$60</f>
        <v>Ja</v>
      </c>
      <c r="T59" s="81">
        <v>2</v>
      </c>
      <c r="U59" s="65">
        <f t="shared" si="0"/>
        <v>0.003879643539518402</v>
      </c>
      <c r="V59" s="65">
        <f t="shared" si="1"/>
        <v>0.003879643539518402</v>
      </c>
      <c r="W59" s="66" t="str">
        <f>+'[1]25'!$D$60</f>
        <v>Ingen bemærkninger</v>
      </c>
      <c r="X59" s="66">
        <f>+'[1]25'!$D$39</f>
        <v>0</v>
      </c>
      <c r="Y59" s="67" t="s">
        <v>49</v>
      </c>
    </row>
    <row r="60" spans="1:25" ht="47.25">
      <c r="A60" s="55">
        <v>26</v>
      </c>
      <c r="B60" s="73" t="s">
        <v>42</v>
      </c>
      <c r="C60" s="73" t="s">
        <v>79</v>
      </c>
      <c r="D60" s="74">
        <v>2007</v>
      </c>
      <c r="E60" s="75"/>
      <c r="F60" s="80" t="s">
        <v>77</v>
      </c>
      <c r="G60" s="73" t="s">
        <v>45</v>
      </c>
      <c r="H60" s="58" t="str">
        <f>+'[1]26'!$D$60</f>
        <v>Ingen bemærkninger</v>
      </c>
      <c r="I60" s="76">
        <v>0.6</v>
      </c>
      <c r="J60" s="76"/>
      <c r="K60" s="76">
        <v>0</v>
      </c>
      <c r="L60" s="76">
        <v>0</v>
      </c>
      <c r="M60" s="62">
        <f>+'[1]26'!$B$11</f>
        <v>1</v>
      </c>
      <c r="N60" s="62">
        <f>+'[1]26'!$B$12</f>
        <v>1</v>
      </c>
      <c r="O60" s="68"/>
      <c r="P60" s="57" t="str">
        <f>+VLOOKUP("X",'[1]26'!$B$22:$C$25,2,0)</f>
        <v>Funktionsnedlæggelse</v>
      </c>
      <c r="Q60" s="57" t="str">
        <f>+VLOOKUP("X",'[1]26'!$B$28:$C$29,2,0)</f>
        <v>Varig</v>
      </c>
      <c r="R60" s="62">
        <f>+'[1]26'!$B$39</f>
        <v>0</v>
      </c>
      <c r="S60" s="62" t="str">
        <f>+'[1]26'!$B$60</f>
        <v>Ja</v>
      </c>
      <c r="T60" s="77">
        <v>2</v>
      </c>
      <c r="U60" s="65">
        <f t="shared" si="0"/>
        <v>0.005834050435366018</v>
      </c>
      <c r="V60" s="65">
        <f t="shared" si="1"/>
        <v>0.005834050435366018</v>
      </c>
      <c r="W60" s="66" t="str">
        <f>+'[1]26'!$D$60</f>
        <v>Ingen bemærkninger</v>
      </c>
      <c r="X60" s="66">
        <f>+'[1]26'!$D$39</f>
        <v>0</v>
      </c>
      <c r="Y60" s="67" t="s">
        <v>49</v>
      </c>
    </row>
    <row r="61" spans="1:25" ht="31.5">
      <c r="A61" s="55">
        <v>27</v>
      </c>
      <c r="B61" s="73" t="s">
        <v>42</v>
      </c>
      <c r="C61" s="73" t="s">
        <v>80</v>
      </c>
      <c r="D61" s="74">
        <v>2007</v>
      </c>
      <c r="E61" s="75"/>
      <c r="F61" s="80" t="s">
        <v>77</v>
      </c>
      <c r="G61" s="73" t="s">
        <v>45</v>
      </c>
      <c r="H61" s="58">
        <f>+'[1]27'!$D$60</f>
        <v>0</v>
      </c>
      <c r="I61" s="76">
        <v>1.6</v>
      </c>
      <c r="J61" s="76"/>
      <c r="K61" s="76">
        <v>0</v>
      </c>
      <c r="L61" s="76">
        <v>0</v>
      </c>
      <c r="M61" s="62">
        <f>+'[1]27'!$B$11</f>
        <v>1</v>
      </c>
      <c r="N61" s="62">
        <f>+'[1]27'!$B$12</f>
        <v>1</v>
      </c>
      <c r="O61" s="68"/>
      <c r="P61" s="57" t="str">
        <f>+VLOOKUP("X",'[1]27'!$B$22:$C$25,2,0)</f>
        <v>Puljeinddragelse</v>
      </c>
      <c r="Q61" s="57" t="str">
        <f>+VLOOKUP("X",'[1]27'!$B$28:$C$29,2,0)</f>
        <v>Engangs</v>
      </c>
      <c r="R61" s="62" t="str">
        <f>+'[1]27'!$B$39</f>
        <v>JA</v>
      </c>
      <c r="S61" s="62" t="str">
        <f>+'[1]27'!$B$60</f>
        <v>Ja</v>
      </c>
      <c r="T61" s="77">
        <v>2</v>
      </c>
      <c r="U61" s="65">
        <f t="shared" si="0"/>
        <v>0.015557467827642715</v>
      </c>
      <c r="V61" s="65">
        <f t="shared" si="1"/>
        <v>0.015557467827642715</v>
      </c>
      <c r="W61" s="66">
        <f>+'[1]27'!$D$60</f>
        <v>0</v>
      </c>
      <c r="X61" s="66">
        <f>+'[1]27'!$D$39</f>
        <v>0</v>
      </c>
      <c r="Y61" s="67" t="s">
        <v>49</v>
      </c>
    </row>
    <row r="62" spans="1:25" ht="47.25">
      <c r="A62" s="55">
        <v>28</v>
      </c>
      <c r="B62" s="73" t="s">
        <v>42</v>
      </c>
      <c r="C62" s="73" t="s">
        <v>81</v>
      </c>
      <c r="D62" s="74">
        <v>2007</v>
      </c>
      <c r="E62" s="75"/>
      <c r="F62" s="80" t="s">
        <v>77</v>
      </c>
      <c r="G62" s="73" t="s">
        <v>45</v>
      </c>
      <c r="H62" s="58">
        <f>+'[1]28'!$D$60</f>
        <v>0</v>
      </c>
      <c r="I62" s="76">
        <v>0.1</v>
      </c>
      <c r="J62" s="76"/>
      <c r="K62" s="76">
        <v>0</v>
      </c>
      <c r="L62" s="76">
        <v>0</v>
      </c>
      <c r="M62" s="62">
        <f>+'[1]28'!$B$11</f>
        <v>1</v>
      </c>
      <c r="N62" s="62">
        <f>+'[1]28'!$B$12</f>
        <v>1</v>
      </c>
      <c r="O62" s="68"/>
      <c r="P62" s="57" t="str">
        <f>+VLOOKUP("X",'[1]28'!$B$22:$C$25,2,0)</f>
        <v>Puljeinddragelse</v>
      </c>
      <c r="Q62" s="57" t="str">
        <f>+VLOOKUP("X",'[1]28'!$B$28:$C$29,2,0)</f>
        <v>Engangs</v>
      </c>
      <c r="R62" s="62" t="str">
        <f>+'[1]28'!$B$39</f>
        <v>Ja</v>
      </c>
      <c r="S62" s="62" t="str">
        <f>+'[1]28'!$B$60</f>
        <v>Ja</v>
      </c>
      <c r="T62" s="77">
        <v>2</v>
      </c>
      <c r="U62" s="65">
        <f t="shared" si="0"/>
        <v>0.0009723417392276697</v>
      </c>
      <c r="V62" s="65">
        <f t="shared" si="1"/>
        <v>0.0009723417392276697</v>
      </c>
      <c r="W62" s="66">
        <f>+'[1]28'!$D$60</f>
        <v>0</v>
      </c>
      <c r="X62" s="66">
        <f>+'[1]28'!$D$39</f>
        <v>0</v>
      </c>
      <c r="Y62" s="67" t="s">
        <v>49</v>
      </c>
    </row>
    <row r="63" spans="1:25" s="72" customFormat="1" ht="63">
      <c r="A63" s="82">
        <v>29</v>
      </c>
      <c r="B63" s="73" t="s">
        <v>82</v>
      </c>
      <c r="C63" s="73" t="s">
        <v>83</v>
      </c>
      <c r="D63" s="74">
        <v>2007</v>
      </c>
      <c r="E63" s="83"/>
      <c r="F63" s="56" t="s">
        <v>44</v>
      </c>
      <c r="G63" s="73" t="s">
        <v>45</v>
      </c>
      <c r="H63" s="58" t="str">
        <f>+'[1]29'!$D$60</f>
        <v>Besparelsen er udmeldt i institutionernes budgetter. Det er dog usikkert om besparelsen vil blive på de fulde godt 4 mio. kr. Det forventes at besparelsen bliver på ca. 3 mio.kr. </v>
      </c>
      <c r="I63" s="84">
        <v>3</v>
      </c>
      <c r="J63" s="76"/>
      <c r="K63" s="76"/>
      <c r="L63" s="76"/>
      <c r="M63" s="62">
        <f>+'[1]29'!$B$11</f>
        <v>1</v>
      </c>
      <c r="N63" s="62">
        <f>+'[1]29'!$B$12</f>
        <v>1</v>
      </c>
      <c r="O63" s="68"/>
      <c r="P63" s="57" t="str">
        <f>+VLOOKUP("X",'[1]29'!$B$22:$C$25,2,0)</f>
        <v>Generel rammebesparelse</v>
      </c>
      <c r="Q63" s="57" t="str">
        <f>+VLOOKUP("X",'[1]29'!$B$28:$C$29,2,0)</f>
        <v>Varig</v>
      </c>
      <c r="R63" s="62" t="str">
        <f>+'[1]29'!$B$39</f>
        <v>Ja</v>
      </c>
      <c r="S63" s="62" t="str">
        <f>+'[1]29'!$B$60</f>
        <v>Usikkert</v>
      </c>
      <c r="T63" s="64">
        <v>2</v>
      </c>
      <c r="U63" s="65">
        <f t="shared" si="0"/>
        <v>0.02917025217683009</v>
      </c>
      <c r="V63" s="65">
        <f t="shared" si="1"/>
        <v>0.02917025217683009</v>
      </c>
      <c r="W63" s="66" t="str">
        <f>+'[1]29'!$D$60</f>
        <v>Besparelsen er udmeldt i institutionernes budgetter. Det er dog usikkert om besparelsen vil blive på de fulde godt 4 mio. kr. Det forventes at besparelsen bliver på ca. 3 mio.kr. </v>
      </c>
      <c r="X63" s="66">
        <f>+'[1]29'!$D$39</f>
        <v>0</v>
      </c>
      <c r="Y63" s="67" t="s">
        <v>49</v>
      </c>
    </row>
    <row r="64" spans="1:25" s="72" customFormat="1" ht="31.5">
      <c r="A64" s="82" t="s">
        <v>84</v>
      </c>
      <c r="B64" s="73" t="s">
        <v>82</v>
      </c>
      <c r="C64" s="73" t="s">
        <v>54</v>
      </c>
      <c r="D64" s="74"/>
      <c r="E64" s="83"/>
      <c r="F64" s="56"/>
      <c r="G64" s="73"/>
      <c r="H64" s="58" t="str">
        <f>+'[1]29a'!$D$60</f>
        <v>Afventer indstilling fra forvaltningen</v>
      </c>
      <c r="I64" s="84">
        <v>1.019</v>
      </c>
      <c r="J64" s="76"/>
      <c r="K64" s="76"/>
      <c r="L64" s="76"/>
      <c r="M64" s="62"/>
      <c r="N64" s="62"/>
      <c r="O64" s="69"/>
      <c r="P64" s="57"/>
      <c r="Q64" s="57"/>
      <c r="R64" s="62"/>
      <c r="S64" s="62"/>
      <c r="T64" s="64">
        <v>0</v>
      </c>
      <c r="U64" s="65">
        <f t="shared" si="0"/>
        <v>0</v>
      </c>
      <c r="V64" s="65">
        <f t="shared" si="1"/>
        <v>0.009908162322729954</v>
      </c>
      <c r="W64" s="66"/>
      <c r="X64" s="66"/>
      <c r="Y64" s="67" t="s">
        <v>52</v>
      </c>
    </row>
    <row r="65" spans="1:25" s="72" customFormat="1" ht="47.25">
      <c r="A65" s="82">
        <v>30</v>
      </c>
      <c r="B65" s="73" t="s">
        <v>82</v>
      </c>
      <c r="C65" s="73" t="s">
        <v>85</v>
      </c>
      <c r="D65" s="74">
        <v>2007</v>
      </c>
      <c r="E65" s="83"/>
      <c r="F65" s="56" t="s">
        <v>44</v>
      </c>
      <c r="G65" s="73" t="s">
        <v>45</v>
      </c>
      <c r="H65" s="58" t="str">
        <f>+'[1]30'!$D$60</f>
        <v>Forvaltningen angiver at besparelsen ikke kan opnås som vedtaget men at der anvises alternativ finansiering gennem nedskrivning af kolonipulje</v>
      </c>
      <c r="I65" s="84">
        <v>4</v>
      </c>
      <c r="J65" s="76"/>
      <c r="K65" s="76"/>
      <c r="L65" s="76"/>
      <c r="M65" s="62">
        <f>+'[1]30'!$B$11</f>
        <v>1</v>
      </c>
      <c r="N65" s="62">
        <f>+'[1]30'!$B$12</f>
        <v>1</v>
      </c>
      <c r="O65" s="70"/>
      <c r="P65" s="57" t="str">
        <f>+VLOOKUP("X",'[1]30'!$B$22:$C$25,2,0)</f>
        <v>Generel rammebesparelse</v>
      </c>
      <c r="Q65" s="57" t="str">
        <f>+VLOOKUP("X",'[1]30'!$B$28:$C$29,2,0)</f>
        <v>Varig</v>
      </c>
      <c r="R65" s="62" t="str">
        <f>+'[1]30'!$B$39</f>
        <v>Nej</v>
      </c>
      <c r="S65" s="62" t="str">
        <f>+'[1]30'!$B$60</f>
        <v>Usikkert</v>
      </c>
      <c r="T65" s="64">
        <v>1</v>
      </c>
      <c r="U65" s="65">
        <f t="shared" si="0"/>
        <v>0.019446834784553394</v>
      </c>
      <c r="V65" s="65">
        <f t="shared" si="1"/>
        <v>0.03889366956910679</v>
      </c>
      <c r="W65" s="66" t="str">
        <f>+'[1]30'!$D$60</f>
        <v>Forvaltningen angiver at besparelsen ikke kan opnås som vedtaget men at der anvises alternativ finansiering gennem nedskrivning af kolonipulje</v>
      </c>
      <c r="X65" s="66">
        <f>+'[1]30'!$D$39</f>
        <v>0</v>
      </c>
      <c r="Y65" s="71" t="s">
        <v>60</v>
      </c>
    </row>
    <row r="66" spans="1:25" s="72" customFormat="1" ht="31.5">
      <c r="A66" s="82">
        <v>31</v>
      </c>
      <c r="B66" s="73" t="s">
        <v>82</v>
      </c>
      <c r="C66" s="73" t="s">
        <v>43</v>
      </c>
      <c r="D66" s="74">
        <v>2007</v>
      </c>
      <c r="E66" s="83"/>
      <c r="F66" s="56" t="s">
        <v>44</v>
      </c>
      <c r="G66" s="73" t="s">
        <v>45</v>
      </c>
      <c r="H66" s="58" t="str">
        <f>+'[1]31'!$D$60</f>
        <v>Er udmeldt decentralt forudsætter decentral budgetoverholdelse</v>
      </c>
      <c r="I66" s="84">
        <v>1.075</v>
      </c>
      <c r="J66" s="76"/>
      <c r="K66" s="76"/>
      <c r="L66" s="76"/>
      <c r="M66" s="62">
        <f>+'[1]31'!$B$11</f>
        <v>1</v>
      </c>
      <c r="N66" s="62">
        <f>+'[1]31'!$B$12</f>
        <v>1</v>
      </c>
      <c r="O66" s="63"/>
      <c r="P66" s="57" t="str">
        <f>+VLOOKUP("X",'[1]31'!$B$22:$C$25,2,0)</f>
        <v>Generel rammebesparelse</v>
      </c>
      <c r="Q66" s="57" t="str">
        <f>+VLOOKUP("X",'[1]31'!$B$28:$C$29,2,0)</f>
        <v>Varig</v>
      </c>
      <c r="R66" s="62">
        <f>+'[1]31'!$B$39</f>
        <v>0</v>
      </c>
      <c r="S66" s="62" t="str">
        <f>+'[1]31'!$B$60</f>
        <v>Usikkert</v>
      </c>
      <c r="T66" s="64">
        <v>1</v>
      </c>
      <c r="U66" s="65">
        <f aca="true" t="shared" si="2" ref="U66:U97">+T66*I66/$I$125</f>
        <v>0.005226336848348724</v>
      </c>
      <c r="V66" s="65">
        <f aca="true" t="shared" si="3" ref="V66:V97">2*I66/I$125</f>
        <v>0.010452673696697449</v>
      </c>
      <c r="W66" s="66" t="str">
        <f>+'[1]31'!$D$60</f>
        <v>Er udmeldt decentralt forudsætter decentral budgetoverholdelse</v>
      </c>
      <c r="X66" s="66">
        <f>+'[1]31'!$D$39</f>
        <v>0</v>
      </c>
      <c r="Y66" s="67" t="s">
        <v>46</v>
      </c>
    </row>
    <row r="67" spans="1:25" s="72" customFormat="1" ht="31.5">
      <c r="A67" s="82">
        <v>32</v>
      </c>
      <c r="B67" s="73" t="s">
        <v>82</v>
      </c>
      <c r="C67" s="73" t="s">
        <v>47</v>
      </c>
      <c r="D67" s="74">
        <v>2007</v>
      </c>
      <c r="E67" s="83"/>
      <c r="F67" s="56" t="s">
        <v>44</v>
      </c>
      <c r="G67" s="73" t="s">
        <v>45</v>
      </c>
      <c r="H67" s="58" t="str">
        <f>+'[1]32'!$D$60</f>
        <v>Er udmeldt decentralt forudsætter decentral budgetoverholdelse</v>
      </c>
      <c r="I67" s="84">
        <v>0.585</v>
      </c>
      <c r="J67" s="76"/>
      <c r="K67" s="76"/>
      <c r="L67" s="76"/>
      <c r="M67" s="62">
        <f>+'[1]32'!$B$11</f>
        <v>1</v>
      </c>
      <c r="N67" s="62">
        <f>+'[1]32'!$B$12</f>
        <v>1</v>
      </c>
      <c r="O67" s="63"/>
      <c r="P67" s="57" t="str">
        <f>+VLOOKUP("X",'[1]32'!$B$22:$C$25,2,0)</f>
        <v>Generel rammebesparelse</v>
      </c>
      <c r="Q67" s="57" t="str">
        <f>+VLOOKUP("X",'[1]32'!$B$28:$C$29,2,0)</f>
        <v>Varig</v>
      </c>
      <c r="R67" s="62">
        <f>+'[1]32'!$B$39</f>
        <v>0</v>
      </c>
      <c r="S67" s="62" t="str">
        <f>+'[1]32'!$B$60</f>
        <v>Usikkert</v>
      </c>
      <c r="T67" s="64">
        <v>1</v>
      </c>
      <c r="U67" s="65">
        <f t="shared" si="2"/>
        <v>0.0028440995872409335</v>
      </c>
      <c r="V67" s="65">
        <f t="shared" si="3"/>
        <v>0.005688199174481867</v>
      </c>
      <c r="W67" s="66" t="str">
        <f>+'[1]32'!$D$60</f>
        <v>Er udmeldt decentralt forudsætter decentral budgetoverholdelse</v>
      </c>
      <c r="X67" s="66">
        <f>+'[1]32'!$D$39</f>
        <v>0</v>
      </c>
      <c r="Y67" s="67" t="s">
        <v>46</v>
      </c>
    </row>
    <row r="68" spans="1:25" s="72" customFormat="1" ht="63">
      <c r="A68" s="82">
        <v>33</v>
      </c>
      <c r="B68" s="73" t="s">
        <v>82</v>
      </c>
      <c r="C68" s="73" t="s">
        <v>86</v>
      </c>
      <c r="D68" s="74">
        <v>2007</v>
      </c>
      <c r="E68" s="83"/>
      <c r="F68" s="56" t="s">
        <v>44</v>
      </c>
      <c r="G68" s="73" t="s">
        <v>45</v>
      </c>
      <c r="H68" s="58" t="str">
        <f>+'[1]33'!$D$60</f>
        <v>Der er taget skridt til at opsige driftsoverenskomsterne med de selvejende junior- og ungdomsklubber, men da opsigelsesvarslet er på 9 måneder kan den fulde besparelse ikke nås i 2007. </v>
      </c>
      <c r="I68" s="84">
        <v>4.328</v>
      </c>
      <c r="J68" s="76">
        <v>4.328</v>
      </c>
      <c r="K68" s="76"/>
      <c r="L68" s="76"/>
      <c r="M68" s="62">
        <f>+'[1]33'!$B$11</f>
        <v>1</v>
      </c>
      <c r="N68" s="62">
        <f>+'[1]33'!$B$12</f>
        <v>1</v>
      </c>
      <c r="O68" s="69"/>
      <c r="P68" s="57" t="str">
        <f>+VLOOKUP("X",'[1]33'!$B$22:$C$25,2,0)</f>
        <v>Funktionsnedlæggelse</v>
      </c>
      <c r="Q68" s="57" t="str">
        <f>+VLOOKUP("X",'[1]33'!$B$28:$C$29,2,0)</f>
        <v>Varig</v>
      </c>
      <c r="R68" s="62">
        <f>+'[1]33'!$B$39</f>
        <v>0</v>
      </c>
      <c r="S68" s="62" t="str">
        <f>+'[1]33'!$B$60</f>
        <v>Delvist</v>
      </c>
      <c r="T68" s="64">
        <v>0</v>
      </c>
      <c r="U68" s="65">
        <f t="shared" si="2"/>
        <v>0</v>
      </c>
      <c r="V68" s="65">
        <f t="shared" si="3"/>
        <v>0.04208295047377355</v>
      </c>
      <c r="W68" s="66" t="str">
        <f>+'[1]33'!$D$60</f>
        <v>Der er taget skridt til at opsige driftsoverenskomsterne med de selvejende junior- og ungdomsklubber, men da opsigelsesvarslet er på 9 måneder kan den fulde besparelse ikke nås i 2007. </v>
      </c>
      <c r="X68" s="66">
        <f>+'[1]33'!$D$39</f>
        <v>0</v>
      </c>
      <c r="Y68" s="72" t="s">
        <v>52</v>
      </c>
    </row>
    <row r="69" spans="1:25" s="72" customFormat="1" ht="78.75">
      <c r="A69" s="82">
        <v>34</v>
      </c>
      <c r="B69" s="73" t="s">
        <v>82</v>
      </c>
      <c r="C69" s="73" t="s">
        <v>51</v>
      </c>
      <c r="D69" s="74">
        <v>2007</v>
      </c>
      <c r="E69" s="83"/>
      <c r="F69" s="56" t="s">
        <v>44</v>
      </c>
      <c r="G69" s="73" t="s">
        <v>45</v>
      </c>
      <c r="H69" s="58" t="str">
        <f>+'[1]34'!$D$60</f>
        <v>Der er ansættelsesstop på dette område og de nuværende ansættelser er midlertidige ansættelser som udløber pr. 1/9 2007. De angivne besparelser for 2007 vil således blive realiseret. Ny model forventes implementeret i 2008</v>
      </c>
      <c r="I69" s="84">
        <v>1.3</v>
      </c>
      <c r="J69" s="76"/>
      <c r="K69" s="76"/>
      <c r="L69" s="76"/>
      <c r="M69" s="62">
        <f>+'[1]34'!$B$11</f>
        <v>1</v>
      </c>
      <c r="N69" s="62">
        <f>+'[1]34'!$B$12</f>
        <v>1</v>
      </c>
      <c r="O69" s="70"/>
      <c r="P69" s="57" t="str">
        <f>+VLOOKUP("X",'[1]34'!$B$22:$C$25,2,0)</f>
        <v>Individuel besparelse</v>
      </c>
      <c r="Q69" s="57" t="str">
        <f>+VLOOKUP("X",'[1]34'!$B$28:$C$29,2,0)</f>
        <v>Varig</v>
      </c>
      <c r="R69" s="62" t="str">
        <f>+'[1]34'!$B$39</f>
        <v>Nej</v>
      </c>
      <c r="S69" s="62" t="str">
        <f>+'[1]34'!$B$60</f>
        <v>Usikkert</v>
      </c>
      <c r="T69" s="64">
        <v>1</v>
      </c>
      <c r="U69" s="65">
        <f t="shared" si="2"/>
        <v>0.006320221304979853</v>
      </c>
      <c r="V69" s="65">
        <f t="shared" si="3"/>
        <v>0.012640442609959706</v>
      </c>
      <c r="W69" s="66" t="str">
        <f>+'[1]34'!$D$60</f>
        <v>Der er ansættelsesstop på dette område og de nuværende ansættelser er midlertidige ansættelser som udløber pr. 1/9 2007. De angivne besparelser for 2007 vil således blive realiseret. Ny model forventes implementeret i 2008</v>
      </c>
      <c r="X69" s="66">
        <f>+'[1]34'!$D$39</f>
        <v>0</v>
      </c>
      <c r="Y69" s="67" t="s">
        <v>60</v>
      </c>
    </row>
    <row r="70" spans="1:25" s="72" customFormat="1" ht="31.5">
      <c r="A70" s="82">
        <v>35</v>
      </c>
      <c r="B70" s="73" t="s">
        <v>82</v>
      </c>
      <c r="C70" s="73" t="s">
        <v>55</v>
      </c>
      <c r="D70" s="74">
        <v>2007</v>
      </c>
      <c r="E70" s="83"/>
      <c r="F70" s="56" t="s">
        <v>44</v>
      </c>
      <c r="G70" s="73" t="s">
        <v>45</v>
      </c>
      <c r="H70" s="58" t="str">
        <f>+'[1]35'!$D$60</f>
        <v>Er udmeldt decentralt forudsætter decentral budgetoverholdelse</v>
      </c>
      <c r="I70" s="84">
        <v>1.215</v>
      </c>
      <c r="J70" s="76"/>
      <c r="K70" s="76"/>
      <c r="L70" s="76"/>
      <c r="M70" s="62">
        <f>+'[1]35'!$B$11</f>
        <v>1</v>
      </c>
      <c r="N70" s="62">
        <f>+'[1]35'!$B$12</f>
        <v>1</v>
      </c>
      <c r="O70" s="63"/>
      <c r="P70" s="57" t="str">
        <f>+VLOOKUP("X",'[1]35'!$B$22:$C$25,2,0)</f>
        <v>Generel rammebesparelse</v>
      </c>
      <c r="Q70" s="57" t="str">
        <f>+VLOOKUP("X",'[1]35'!$B$28:$C$29,2,0)</f>
        <v>Varig</v>
      </c>
      <c r="R70" s="62">
        <f>+'[1]35'!$B$39</f>
        <v>0</v>
      </c>
      <c r="S70" s="62" t="str">
        <f>+'[1]35'!$B$60</f>
        <v>Usikkert</v>
      </c>
      <c r="T70" s="64">
        <v>1</v>
      </c>
      <c r="U70" s="65">
        <f t="shared" si="2"/>
        <v>0.005906976065808094</v>
      </c>
      <c r="V70" s="65">
        <f t="shared" si="3"/>
        <v>0.011813952131616188</v>
      </c>
      <c r="W70" s="66" t="str">
        <f>+'[1]35'!$D$60</f>
        <v>Er udmeldt decentralt forudsætter decentral budgetoverholdelse</v>
      </c>
      <c r="X70" s="66">
        <f>+'[1]35'!$D$39</f>
        <v>0</v>
      </c>
      <c r="Y70" s="67" t="s">
        <v>46</v>
      </c>
    </row>
    <row r="71" spans="1:25" s="72" customFormat="1" ht="63">
      <c r="A71" s="82">
        <v>36</v>
      </c>
      <c r="B71" s="73" t="s">
        <v>82</v>
      </c>
      <c r="C71" s="73" t="s">
        <v>87</v>
      </c>
      <c r="D71" s="74">
        <v>2007</v>
      </c>
      <c r="E71" s="83"/>
      <c r="F71" s="56" t="s">
        <v>44</v>
      </c>
      <c r="G71" s="73" t="s">
        <v>45</v>
      </c>
      <c r="H71" s="58" t="str">
        <f>+'[1]36'!$D$60</f>
        <v>Der er taget skridt til at opsige driftsoverenskomsterne mhp. at lukke institutioner, men da opsigelsesvarslet er på 9 måneder kan besparelsen ikke nås i 2007</v>
      </c>
      <c r="I71" s="84">
        <v>1.5</v>
      </c>
      <c r="J71" s="76">
        <v>1.5</v>
      </c>
      <c r="K71" s="76"/>
      <c r="L71" s="76"/>
      <c r="M71" s="62">
        <f>+'[1]36'!$B$11</f>
        <v>1</v>
      </c>
      <c r="N71" s="62">
        <f>+'[1]36'!$B$12</f>
        <v>1</v>
      </c>
      <c r="O71" s="69"/>
      <c r="P71" s="57" t="str">
        <f>+VLOOKUP("X",'[1]36'!$B$22:$C$25,2,0)</f>
        <v>Funktionsnedlæggelse</v>
      </c>
      <c r="Q71" s="57" t="str">
        <f>+VLOOKUP("X",'[1]36'!$B$28:$C$29,2,0)</f>
        <v>Varig</v>
      </c>
      <c r="R71" s="62" t="str">
        <f>+'[1]36'!$B$39</f>
        <v>Ukendt</v>
      </c>
      <c r="S71" s="62" t="str">
        <f>+'[1]36'!$B$60</f>
        <v>Delvist</v>
      </c>
      <c r="T71" s="64">
        <v>0</v>
      </c>
      <c r="U71" s="65">
        <f t="shared" si="2"/>
        <v>0</v>
      </c>
      <c r="V71" s="65">
        <f t="shared" si="3"/>
        <v>0.014585126088415045</v>
      </c>
      <c r="W71" s="66" t="str">
        <f>+'[1]36'!$D$60</f>
        <v>Der er taget skridt til at opsige driftsoverenskomsterne mhp. at lukke institutioner, men da opsigelsesvarslet er på 9 måneder kan besparelsen ikke nås i 2007</v>
      </c>
      <c r="X71" s="66">
        <f>+'[1]36'!$D$39</f>
        <v>0</v>
      </c>
      <c r="Y71" s="72" t="s">
        <v>52</v>
      </c>
    </row>
    <row r="72" spans="1:25" s="72" customFormat="1" ht="94.5">
      <c r="A72" s="82">
        <v>37</v>
      </c>
      <c r="B72" s="73" t="s">
        <v>82</v>
      </c>
      <c r="C72" s="73" t="s">
        <v>88</v>
      </c>
      <c r="D72" s="74">
        <v>2007</v>
      </c>
      <c r="E72" s="83"/>
      <c r="F72" s="56" t="s">
        <v>44</v>
      </c>
      <c r="G72" s="73" t="s">
        <v>45</v>
      </c>
      <c r="H72" s="58" t="str">
        <f>+'[1]37'!$D$60</f>
        <v>Der vil i 2007 blive lukket nogle institutioner, herunder opsagt driftsoverenskomst med selvejende instituitoner. Der er taget skridt til at opsige driftsoverenskomsterne med de selvejende fritidshjem, men da opsigelsesvarslet er på 9 måneder, kan besparelsen ikke nås i 2007</v>
      </c>
      <c r="I72" s="84">
        <v>1.811</v>
      </c>
      <c r="J72" s="76">
        <v>1.811</v>
      </c>
      <c r="K72" s="76"/>
      <c r="L72" s="76"/>
      <c r="M72" s="62">
        <f>+'[1]37'!$B$11</f>
        <v>1</v>
      </c>
      <c r="N72" s="62">
        <f>+'[1]37'!$B$12</f>
        <v>1</v>
      </c>
      <c r="O72" s="69"/>
      <c r="P72" s="57" t="str">
        <f>+VLOOKUP("X",'[1]37'!$B$22:$C$25,2,0)</f>
        <v>Funktionsnedlæggelse</v>
      </c>
      <c r="Q72" s="57" t="str">
        <f>+VLOOKUP("X",'[1]37'!$B$28:$C$29,2,0)</f>
        <v>Varig</v>
      </c>
      <c r="R72" s="62">
        <f>+'[1]37'!$B$39</f>
        <v>0</v>
      </c>
      <c r="S72" s="62" t="str">
        <f>+'[1]37'!$B$60</f>
        <v>Delvist</v>
      </c>
      <c r="T72" s="64">
        <v>0</v>
      </c>
      <c r="U72" s="65">
        <f t="shared" si="2"/>
        <v>0</v>
      </c>
      <c r="V72" s="65">
        <f t="shared" si="3"/>
        <v>0.017609108897413097</v>
      </c>
      <c r="W72" s="66" t="str">
        <f>+'[1]37'!$D$60</f>
        <v>Der vil i 2007 blive lukket nogle institutioner, herunder opsagt driftsoverenskomst med selvejende instituitoner. Der er taget skridt til at opsige driftsoverenskomsterne med de selvejende fritidshjem, men da opsigelsesvarslet er på 9 måneder, kan besparelsen ikke nås i 2007</v>
      </c>
      <c r="X72" s="66">
        <f>+'[1]37'!$D$39</f>
        <v>0</v>
      </c>
      <c r="Y72" s="72" t="s">
        <v>52</v>
      </c>
    </row>
    <row r="73" spans="1:25" s="72" customFormat="1" ht="31.5">
      <c r="A73" s="82">
        <v>38</v>
      </c>
      <c r="B73" s="73" t="s">
        <v>82</v>
      </c>
      <c r="C73" s="73" t="s">
        <v>63</v>
      </c>
      <c r="D73" s="74">
        <v>2007</v>
      </c>
      <c r="E73" s="83"/>
      <c r="F73" s="56" t="s">
        <v>44</v>
      </c>
      <c r="G73" s="73" t="s">
        <v>45</v>
      </c>
      <c r="H73" s="58" t="str">
        <f>+'[1]38'!$D$60</f>
        <v>Er udmeldt decentralt forudsætter decentral budgetoverholdelse</v>
      </c>
      <c r="I73" s="84">
        <v>0.999</v>
      </c>
      <c r="J73" s="76"/>
      <c r="K73" s="76"/>
      <c r="L73" s="76"/>
      <c r="M73" s="62">
        <f>+'[1]38'!$B$11</f>
        <v>1</v>
      </c>
      <c r="N73" s="62">
        <f>+'[1]38'!$B$12</f>
        <v>1</v>
      </c>
      <c r="O73" s="63"/>
      <c r="P73" s="57" t="str">
        <f>+VLOOKUP("X",'[1]38'!$B$22:$C$25,2,0)</f>
        <v>Generel rammebesparelse</v>
      </c>
      <c r="Q73" s="57" t="str">
        <f>+VLOOKUP("X",'[1]38'!$B$28:$C$29,2,0)</f>
        <v>Varig</v>
      </c>
      <c r="R73" s="62" t="str">
        <f>+'[1]38'!$B$39</f>
        <v>Ja</v>
      </c>
      <c r="S73" s="62" t="str">
        <f>+'[1]38'!$B$60</f>
        <v>Usikkert</v>
      </c>
      <c r="T73" s="64">
        <v>1</v>
      </c>
      <c r="U73" s="65">
        <f t="shared" si="2"/>
        <v>0.00485684698744221</v>
      </c>
      <c r="V73" s="65">
        <f t="shared" si="3"/>
        <v>0.00971369397488442</v>
      </c>
      <c r="W73" s="66" t="str">
        <f>+'[1]38'!$D$60</f>
        <v>Er udmeldt decentralt forudsætter decentral budgetoverholdelse</v>
      </c>
      <c r="X73" s="66">
        <f>+'[1]38'!$D$39</f>
        <v>0</v>
      </c>
      <c r="Y73" s="67" t="s">
        <v>46</v>
      </c>
    </row>
    <row r="74" spans="1:25" s="72" customFormat="1" ht="31.5">
      <c r="A74" s="82">
        <v>39</v>
      </c>
      <c r="B74" s="73" t="s">
        <v>82</v>
      </c>
      <c r="C74" s="73" t="s">
        <v>66</v>
      </c>
      <c r="D74" s="74">
        <v>2007</v>
      </c>
      <c r="E74" s="83"/>
      <c r="F74" s="56" t="s">
        <v>44</v>
      </c>
      <c r="G74" s="73" t="s">
        <v>45</v>
      </c>
      <c r="H74" s="58" t="str">
        <f>+'[1]39'!$D$60</f>
        <v>Er udmeldt decentralt forudsætter decentral budgetoverholdelse</v>
      </c>
      <c r="I74" s="84">
        <v>4.333</v>
      </c>
      <c r="J74" s="76"/>
      <c r="K74" s="76"/>
      <c r="L74" s="76"/>
      <c r="M74" s="62">
        <f>+'[1]39'!$B$11</f>
        <v>1</v>
      </c>
      <c r="N74" s="62">
        <f>+'[1]39'!$B$12</f>
        <v>1</v>
      </c>
      <c r="O74" s="63"/>
      <c r="P74" s="57" t="str">
        <f>+VLOOKUP("X",'[1]39'!$B$22:$C$25,2,0)</f>
        <v>Generel rammebesparelse</v>
      </c>
      <c r="Q74" s="57" t="str">
        <f>+VLOOKUP("X",'[1]39'!$B$28:$C$29,2,0)</f>
        <v>Varig</v>
      </c>
      <c r="R74" s="62" t="str">
        <f>+'[1]39'!$B$39</f>
        <v>Ja</v>
      </c>
      <c r="S74" s="62" t="str">
        <f>+'[1]39'!$B$60</f>
        <v>Usikkert</v>
      </c>
      <c r="T74" s="64">
        <v>1</v>
      </c>
      <c r="U74" s="65">
        <f t="shared" si="2"/>
        <v>0.021065783780367463</v>
      </c>
      <c r="V74" s="65">
        <f t="shared" si="3"/>
        <v>0.042131567560734925</v>
      </c>
      <c r="W74" s="66" t="str">
        <f>+'[1]39'!$D$60</f>
        <v>Er udmeldt decentralt forudsætter decentral budgetoverholdelse</v>
      </c>
      <c r="X74" s="66">
        <f>+'[1]39'!$D$39</f>
        <v>0</v>
      </c>
      <c r="Y74" s="67" t="s">
        <v>46</v>
      </c>
    </row>
    <row r="75" spans="1:25" s="72" customFormat="1" ht="31.5">
      <c r="A75" s="82">
        <v>40</v>
      </c>
      <c r="B75" s="73" t="s">
        <v>82</v>
      </c>
      <c r="C75" s="73" t="s">
        <v>89</v>
      </c>
      <c r="D75" s="74">
        <v>2007</v>
      </c>
      <c r="E75" s="83"/>
      <c r="F75" s="56" t="s">
        <v>44</v>
      </c>
      <c r="G75" s="73" t="s">
        <v>45</v>
      </c>
      <c r="H75" s="58" t="str">
        <f>+'[1]40'!$D$60</f>
        <v>Er udmeldt decentralt forudsætter decentral budgetoverholdelse</v>
      </c>
      <c r="I75" s="84">
        <v>1.126</v>
      </c>
      <c r="J75" s="76"/>
      <c r="K75" s="76"/>
      <c r="L75" s="76"/>
      <c r="M75" s="62">
        <f>+'[1]40'!$B$11</f>
        <v>1</v>
      </c>
      <c r="N75" s="62">
        <f>+'[1]40'!$B$12</f>
        <v>1</v>
      </c>
      <c r="O75" s="63"/>
      <c r="P75" s="57" t="str">
        <f>+VLOOKUP("X",'[1]40'!$B$22:$C$25,2,0)</f>
        <v>Generel rammebesparelse</v>
      </c>
      <c r="Q75" s="57" t="str">
        <f>+VLOOKUP("X",'[1]40'!$B$28:$C$29,2,0)</f>
        <v>Varig</v>
      </c>
      <c r="R75" s="62" t="str">
        <f>+'[1]40'!$B$39</f>
        <v>Ja</v>
      </c>
      <c r="S75" s="62" t="str">
        <f>+'[1]40'!$B$60</f>
        <v>Usikkert</v>
      </c>
      <c r="T75" s="64">
        <v>1</v>
      </c>
      <c r="U75" s="65">
        <f t="shared" si="2"/>
        <v>0.0054742839918517795</v>
      </c>
      <c r="V75" s="65">
        <f t="shared" si="3"/>
        <v>0.010948567983703559</v>
      </c>
      <c r="W75" s="66" t="str">
        <f>+'[1]40'!$D$60</f>
        <v>Er udmeldt decentralt forudsætter decentral budgetoverholdelse</v>
      </c>
      <c r="X75" s="66">
        <f>+'[1]40'!$D$39</f>
        <v>0</v>
      </c>
      <c r="Y75" s="67" t="s">
        <v>46</v>
      </c>
    </row>
    <row r="76" spans="1:25" ht="31.5">
      <c r="A76" s="82">
        <v>41</v>
      </c>
      <c r="B76" s="73" t="s">
        <v>82</v>
      </c>
      <c r="C76" s="73" t="s">
        <v>90</v>
      </c>
      <c r="D76" s="74">
        <v>2007</v>
      </c>
      <c r="E76" s="75"/>
      <c r="F76" s="73" t="s">
        <v>72</v>
      </c>
      <c r="G76" s="73" t="s">
        <v>45</v>
      </c>
      <c r="H76" s="58" t="str">
        <f>+'[1]41'!$D$60</f>
        <v>Dokumentation vurderes ikke tilstrækkelig</v>
      </c>
      <c r="I76" s="76">
        <v>2.1</v>
      </c>
      <c r="J76" s="76"/>
      <c r="K76" s="76">
        <v>2.1</v>
      </c>
      <c r="L76" s="76">
        <v>2.1</v>
      </c>
      <c r="M76" s="62">
        <f>+'[1]41'!$B$11</f>
        <v>1</v>
      </c>
      <c r="N76" s="62">
        <f>+'[1]41'!$B$12</f>
        <v>1</v>
      </c>
      <c r="O76" s="70"/>
      <c r="P76" s="57" t="str">
        <f>+VLOOKUP("X",'[1]41'!$B$22:$C$25,2,0)</f>
        <v>Puljeinddragelse</v>
      </c>
      <c r="Q76" s="57" t="str">
        <f>+VLOOKUP("X",'[1]41'!$B$28:$C$29,2,0)</f>
        <v>Varig</v>
      </c>
      <c r="R76" s="62" t="str">
        <f>+'[1]41'!$B$39</f>
        <v>Ja</v>
      </c>
      <c r="S76" s="62" t="str">
        <f>+'[1]41'!$B$60</f>
        <v>Ja</v>
      </c>
      <c r="T76" s="77">
        <v>1</v>
      </c>
      <c r="U76" s="65">
        <f t="shared" si="2"/>
        <v>0.010209588261890532</v>
      </c>
      <c r="V76" s="65">
        <f t="shared" si="3"/>
        <v>0.020419176523781064</v>
      </c>
      <c r="W76" s="66" t="str">
        <f>+'[1]41'!$D$60</f>
        <v>Dokumentation vurderes ikke tilstrækkelig</v>
      </c>
      <c r="X76" s="66">
        <f>+'[1]41'!$D$39</f>
        <v>0</v>
      </c>
      <c r="Y76" s="71" t="s">
        <v>60</v>
      </c>
    </row>
    <row r="77" spans="1:25" ht="63">
      <c r="A77" s="82">
        <v>42</v>
      </c>
      <c r="B77" s="73" t="s">
        <v>82</v>
      </c>
      <c r="C77" s="73" t="s">
        <v>91</v>
      </c>
      <c r="D77" s="74">
        <v>2007</v>
      </c>
      <c r="E77" s="75"/>
      <c r="F77" s="73" t="s">
        <v>72</v>
      </c>
      <c r="G77" s="73" t="s">
        <v>45</v>
      </c>
      <c r="H77" s="58">
        <f>+'[1]42'!$D$60</f>
        <v>0</v>
      </c>
      <c r="I77" s="76">
        <v>1.7</v>
      </c>
      <c r="J77" s="76"/>
      <c r="K77" s="76">
        <v>0</v>
      </c>
      <c r="L77" s="76">
        <v>0</v>
      </c>
      <c r="M77" s="62">
        <f>+'[1]42'!$B$11</f>
        <v>1</v>
      </c>
      <c r="N77" s="62">
        <f>+'[1]42'!$B$12</f>
        <v>1</v>
      </c>
      <c r="O77" s="68"/>
      <c r="P77" s="57" t="str">
        <f>+VLOOKUP("X",'[1]42'!$B$22:$C$25,2,0)</f>
        <v>Puljeinddragelse</v>
      </c>
      <c r="Q77" s="57" t="str">
        <f>+VLOOKUP("X",'[1]42'!$B$28:$C$29,2,0)</f>
        <v>Engangs</v>
      </c>
      <c r="R77" s="62" t="str">
        <f>+'[1]42'!$B$39</f>
        <v>Ja</v>
      </c>
      <c r="S77" s="62" t="str">
        <f>+'[1]42'!$B$60</f>
        <v>Ja</v>
      </c>
      <c r="T77" s="77">
        <v>2</v>
      </c>
      <c r="U77" s="65">
        <f t="shared" si="2"/>
        <v>0.016529809566870383</v>
      </c>
      <c r="V77" s="65">
        <f t="shared" si="3"/>
        <v>0.016529809566870383</v>
      </c>
      <c r="W77" s="66">
        <f>+'[1]42'!$D$60</f>
        <v>0</v>
      </c>
      <c r="X77" s="66">
        <f>+'[1]42'!$D$39</f>
        <v>0</v>
      </c>
      <c r="Y77" s="67" t="s">
        <v>49</v>
      </c>
    </row>
    <row r="78" spans="1:25" ht="78.75">
      <c r="A78" s="82">
        <v>43</v>
      </c>
      <c r="B78" s="73" t="s">
        <v>82</v>
      </c>
      <c r="C78" s="73" t="s">
        <v>92</v>
      </c>
      <c r="D78" s="74">
        <v>2007</v>
      </c>
      <c r="E78" s="75"/>
      <c r="F78" s="80" t="s">
        <v>77</v>
      </c>
      <c r="G78" s="73" t="s">
        <v>93</v>
      </c>
      <c r="H78" s="58" t="str">
        <f>+'[1]43'!$D$60</f>
        <v>Besparelsen i 2007 er på knap 0,6 mio. kr. Ændringen dækker over tre måneders lønninger til personale i legestuerne samt koordinatoren for ordningen. Besparelsen forudsætter, legestuerne lukkes med udgangen af juni 2007, </v>
      </c>
      <c r="I78" s="76">
        <v>0.6</v>
      </c>
      <c r="J78" s="76"/>
      <c r="K78" s="76">
        <v>2.247</v>
      </c>
      <c r="L78" s="76">
        <v>2.247</v>
      </c>
      <c r="M78" s="62">
        <f>+'[1]43'!$B$11</f>
        <v>1</v>
      </c>
      <c r="N78" s="62">
        <f>+'[1]43'!$B$12</f>
        <v>1</v>
      </c>
      <c r="O78" s="68"/>
      <c r="P78" s="57" t="str">
        <f>+VLOOKUP("X",'[1]43'!$B$22:$C$25,2,0)</f>
        <v>Funktionsnedlæggelse</v>
      </c>
      <c r="Q78" s="57" t="str">
        <f>+VLOOKUP("X",'[1]43'!$B$28:$C$29,2,0)</f>
        <v>Varig</v>
      </c>
      <c r="R78" s="62" t="str">
        <f>+'[1]43'!$B$39</f>
        <v>Ukendt</v>
      </c>
      <c r="S78" s="62" t="str">
        <f>+'[1]43'!$B$60</f>
        <v>Nej</v>
      </c>
      <c r="T78" s="64">
        <v>2</v>
      </c>
      <c r="U78" s="65">
        <f t="shared" si="2"/>
        <v>0.005834050435366018</v>
      </c>
      <c r="V78" s="65">
        <f t="shared" si="3"/>
        <v>0.005834050435366018</v>
      </c>
      <c r="W78" s="66" t="str">
        <f>+'[1]43'!$D$60</f>
        <v>Besparelsen i 2007 er på knap 0,6 mio. kr. Ændringen dækker over tre måneders lønninger til personale i legestuerne samt koordinatoren for ordningen. Besparelsen forudsætter, legestuerne lukkes med udgangen af juni 2007, </v>
      </c>
      <c r="X78" s="66">
        <f>+'[1]43'!$D$39</f>
        <v>0</v>
      </c>
      <c r="Y78" s="67" t="s">
        <v>49</v>
      </c>
    </row>
    <row r="79" spans="1:25" ht="31.5">
      <c r="A79" s="82" t="s">
        <v>94</v>
      </c>
      <c r="B79" s="73" t="s">
        <v>82</v>
      </c>
      <c r="C79" s="73" t="s">
        <v>54</v>
      </c>
      <c r="D79" s="74"/>
      <c r="E79" s="75"/>
      <c r="F79" s="80"/>
      <c r="G79" s="73"/>
      <c r="H79" s="58"/>
      <c r="I79" s="76">
        <v>0.5</v>
      </c>
      <c r="J79" s="76"/>
      <c r="K79" s="76"/>
      <c r="L79" s="76"/>
      <c r="M79" s="62"/>
      <c r="N79" s="62"/>
      <c r="O79" s="69"/>
      <c r="P79" s="57"/>
      <c r="Q79" s="57"/>
      <c r="R79" s="62"/>
      <c r="S79" s="62"/>
      <c r="T79" s="64">
        <v>0</v>
      </c>
      <c r="U79" s="65">
        <f t="shared" si="2"/>
        <v>0</v>
      </c>
      <c r="V79" s="65">
        <f t="shared" si="3"/>
        <v>0.0048617086961383485</v>
      </c>
      <c r="W79" s="66"/>
      <c r="X79" s="66"/>
      <c r="Y79" s="67" t="s">
        <v>52</v>
      </c>
    </row>
    <row r="80" spans="1:25" ht="47.25">
      <c r="A80" s="82">
        <v>44</v>
      </c>
      <c r="B80" s="73" t="s">
        <v>82</v>
      </c>
      <c r="C80" s="73" t="s">
        <v>95</v>
      </c>
      <c r="D80" s="74">
        <v>2007</v>
      </c>
      <c r="E80" s="75"/>
      <c r="F80" s="80" t="s">
        <v>77</v>
      </c>
      <c r="G80" s="73" t="s">
        <v>45</v>
      </c>
      <c r="H80" s="58">
        <f>+'[1]44'!$D$60</f>
        <v>0</v>
      </c>
      <c r="I80" s="76">
        <v>0.2</v>
      </c>
      <c r="J80" s="76"/>
      <c r="K80" s="76">
        <v>0</v>
      </c>
      <c r="L80" s="76">
        <v>0</v>
      </c>
      <c r="M80" s="62">
        <f>+'[1]44'!$B$11</f>
        <v>1</v>
      </c>
      <c r="N80" s="62">
        <f>+'[1]44'!$B$12</f>
        <v>1</v>
      </c>
      <c r="O80" s="68"/>
      <c r="P80" s="57" t="str">
        <f>+VLOOKUP("X",'[1]44'!$B$22:$C$25,2,0)</f>
        <v>Puljeinddragelse</v>
      </c>
      <c r="Q80" s="57" t="str">
        <f>+VLOOKUP("X",'[1]44'!$B$28:$C$29,2,0)</f>
        <v>Engangs</v>
      </c>
      <c r="R80" s="62" t="str">
        <f>+'[1]44'!$B$39</f>
        <v>Ja</v>
      </c>
      <c r="S80" s="62" t="str">
        <f>+'[1]44'!$B$60</f>
        <v>Ja</v>
      </c>
      <c r="T80" s="77">
        <v>2</v>
      </c>
      <c r="U80" s="65">
        <f t="shared" si="2"/>
        <v>0.0019446834784553394</v>
      </c>
      <c r="V80" s="65">
        <f t="shared" si="3"/>
        <v>0.0019446834784553394</v>
      </c>
      <c r="W80" s="66">
        <f>+'[1]44'!$D$60</f>
        <v>0</v>
      </c>
      <c r="X80" s="66">
        <f>+'[1]44'!$D$39</f>
        <v>0</v>
      </c>
      <c r="Y80" s="71" t="s">
        <v>49</v>
      </c>
    </row>
    <row r="81" spans="1:25" ht="31.5">
      <c r="A81" s="82">
        <v>45</v>
      </c>
      <c r="B81" s="73" t="s">
        <v>82</v>
      </c>
      <c r="C81" s="73" t="s">
        <v>96</v>
      </c>
      <c r="D81" s="74">
        <v>2007</v>
      </c>
      <c r="E81" s="75"/>
      <c r="F81" s="80" t="s">
        <v>77</v>
      </c>
      <c r="G81" s="73" t="s">
        <v>45</v>
      </c>
      <c r="H81" s="58">
        <f>+'[1]45'!$D$60</f>
        <v>0</v>
      </c>
      <c r="I81" s="76">
        <v>0.466</v>
      </c>
      <c r="J81" s="76"/>
      <c r="K81" s="76">
        <v>0.466</v>
      </c>
      <c r="L81" s="76">
        <v>0.466</v>
      </c>
      <c r="M81" s="62">
        <f>+'[1]45'!$B$11</f>
        <v>1</v>
      </c>
      <c r="N81" s="62">
        <f>+'[1]45'!$B$12</f>
        <v>1</v>
      </c>
      <c r="O81" s="70"/>
      <c r="P81" s="57" t="str">
        <f>+VLOOKUP("X",'[1]45'!$B$22:$C$25,2,0)</f>
        <v>Puljeinddragelse</v>
      </c>
      <c r="Q81" s="57" t="str">
        <f>+VLOOKUP("X",'[1]45'!$B$28:$C$29,2,0)</f>
        <v>Varig</v>
      </c>
      <c r="R81" s="62" t="str">
        <f>+'[1]45'!$B$39</f>
        <v>Ja</v>
      </c>
      <c r="S81" s="62" t="str">
        <f>+'[1]45'!$B$60</f>
        <v>Ja</v>
      </c>
      <c r="T81" s="77">
        <v>1</v>
      </c>
      <c r="U81" s="65">
        <f t="shared" si="2"/>
        <v>0.0022655562524004705</v>
      </c>
      <c r="V81" s="65">
        <f t="shared" si="3"/>
        <v>0.004531112504800941</v>
      </c>
      <c r="W81" s="66">
        <f>+'[1]45'!$D$60</f>
        <v>0</v>
      </c>
      <c r="X81" s="66">
        <f>+'[1]45'!$D$39</f>
        <v>0</v>
      </c>
      <c r="Y81" s="71" t="s">
        <v>60</v>
      </c>
    </row>
    <row r="82" spans="1:25" s="72" customFormat="1" ht="47.25">
      <c r="A82" s="85">
        <v>46</v>
      </c>
      <c r="B82" s="73" t="s">
        <v>97</v>
      </c>
      <c r="C82" s="73" t="s">
        <v>43</v>
      </c>
      <c r="D82" s="74">
        <v>2007</v>
      </c>
      <c r="E82" s="83"/>
      <c r="F82" s="56" t="s">
        <v>44</v>
      </c>
      <c r="G82" s="73"/>
      <c r="H82" s="58" t="str">
        <f>+'[1]46'!$D$60</f>
        <v>Er udmeldt decentralt forudsætter decentral budgetoverholdelse</v>
      </c>
      <c r="I82" s="76">
        <v>3.067</v>
      </c>
      <c r="J82" s="76"/>
      <c r="K82" s="76"/>
      <c r="L82" s="76"/>
      <c r="M82" s="62">
        <f>+'[1]46'!$B$11</f>
        <v>1</v>
      </c>
      <c r="N82" s="62">
        <f>+'[1]46'!$B$12</f>
        <v>1</v>
      </c>
      <c r="O82" s="63"/>
      <c r="P82" s="57" t="str">
        <f>+VLOOKUP("X",'[1]46'!$B$22:$C$25,2,0)</f>
        <v>Generel rammebesparelse</v>
      </c>
      <c r="Q82" s="57" t="str">
        <f>+VLOOKUP("X",'[1]46'!$B$28:$C$29,2,0)</f>
        <v>Varig</v>
      </c>
      <c r="R82" s="62" t="str">
        <f>+'[1]46'!$B$39</f>
        <v>Ja</v>
      </c>
      <c r="S82" s="62" t="str">
        <f>+'[1]46'!$B$60</f>
        <v>Usikkert</v>
      </c>
      <c r="T82" s="64">
        <v>1</v>
      </c>
      <c r="U82" s="65">
        <f t="shared" si="2"/>
        <v>0.014910860571056315</v>
      </c>
      <c r="V82" s="65">
        <f t="shared" si="3"/>
        <v>0.02982172114211263</v>
      </c>
      <c r="W82" s="66" t="str">
        <f>+'[1]46'!$D$60</f>
        <v>Er udmeldt decentralt forudsætter decentral budgetoverholdelse</v>
      </c>
      <c r="X82" s="66" t="str">
        <f>+'[1]46'!$D$39</f>
        <v>Besparelse udmeldt i decentralt budget dog er der udmeldt en besparelse på 3,1 mio, hvilket er en merbesparelse på 0,06 mio.</v>
      </c>
      <c r="Y82" s="67" t="s">
        <v>46</v>
      </c>
    </row>
    <row r="83" spans="1:25" s="72" customFormat="1" ht="47.25">
      <c r="A83" s="85">
        <v>47</v>
      </c>
      <c r="B83" s="73" t="s">
        <v>97</v>
      </c>
      <c r="C83" s="73" t="s">
        <v>47</v>
      </c>
      <c r="D83" s="74">
        <v>2007</v>
      </c>
      <c r="E83" s="83"/>
      <c r="F83" s="56" t="s">
        <v>44</v>
      </c>
      <c r="G83" s="73"/>
      <c r="H83" s="58" t="str">
        <f>+'[1]47'!$D$60</f>
        <v>Er udmeldt decentralt forudsætter decentral budgetoverholdelse</v>
      </c>
      <c r="I83" s="76">
        <v>1.673</v>
      </c>
      <c r="J83" s="76"/>
      <c r="K83" s="76"/>
      <c r="L83" s="76"/>
      <c r="M83" s="62">
        <f>+'[1]47'!$B$11</f>
        <v>1</v>
      </c>
      <c r="N83" s="62">
        <f>+'[1]47'!$B$12</f>
        <v>1</v>
      </c>
      <c r="O83" s="63"/>
      <c r="P83" s="57" t="str">
        <f>+VLOOKUP("X",'[1]47'!$B$22:$C$25,2,0)</f>
        <v>Generel rammebesparelse</v>
      </c>
      <c r="Q83" s="57" t="str">
        <f>+VLOOKUP("X",'[1]47'!$B$28:$C$29,2,0)</f>
        <v>Varig</v>
      </c>
      <c r="R83" s="62" t="str">
        <f>+'[1]47'!$B$39</f>
        <v>Ja</v>
      </c>
      <c r="S83" s="62" t="str">
        <f>+'[1]47'!$B$60</f>
        <v>Usikkert</v>
      </c>
      <c r="T83" s="64">
        <v>1</v>
      </c>
      <c r="U83" s="65">
        <f t="shared" si="2"/>
        <v>0.008133638648639457</v>
      </c>
      <c r="V83" s="65">
        <f t="shared" si="3"/>
        <v>0.016267277297278913</v>
      </c>
      <c r="W83" s="66" t="str">
        <f>+'[1]47'!$D$60</f>
        <v>Er udmeldt decentralt forudsætter decentral budgetoverholdelse</v>
      </c>
      <c r="X83" s="66" t="str">
        <f>+'[1]47'!$D$39</f>
        <v>Besparelse udmeldt i decentral budget dog er der udmeldt en besparelse på 1,832 mio, hvilket er en merbesparelse på 0,16 mio.</v>
      </c>
      <c r="Y83" s="67" t="s">
        <v>46</v>
      </c>
    </row>
    <row r="84" spans="1:25" s="72" customFormat="1" ht="31.5">
      <c r="A84" s="85">
        <v>49</v>
      </c>
      <c r="B84" s="73" t="s">
        <v>97</v>
      </c>
      <c r="C84" s="73" t="s">
        <v>98</v>
      </c>
      <c r="D84" s="74">
        <v>2007</v>
      </c>
      <c r="E84" s="83"/>
      <c r="F84" s="56" t="s">
        <v>44</v>
      </c>
      <c r="G84" s="73"/>
      <c r="H84" s="58">
        <f>+'[1]49'!$D$60</f>
        <v>0</v>
      </c>
      <c r="I84" s="76">
        <v>1</v>
      </c>
      <c r="J84" s="76"/>
      <c r="K84" s="76"/>
      <c r="L84" s="76"/>
      <c r="M84" s="62">
        <f>+'[1]49'!$B$11</f>
        <v>1</v>
      </c>
      <c r="N84" s="62">
        <f>+'[1]49'!$B$12</f>
        <v>1</v>
      </c>
      <c r="O84" s="68"/>
      <c r="P84" s="57" t="str">
        <f>+VLOOKUP("X",'[1]49'!$B$22:$C$25,2,0)</f>
        <v>Puljeinddragelse</v>
      </c>
      <c r="Q84" s="57" t="str">
        <f>+VLOOKUP("X",'[1]49'!$B$28:$C$29,2,0)</f>
        <v>Engangs</v>
      </c>
      <c r="R84" s="62" t="str">
        <f>+'[1]49'!$B$39</f>
        <v>Ja</v>
      </c>
      <c r="S84" s="62" t="str">
        <f>+'[1]49'!$B$60</f>
        <v>Ja</v>
      </c>
      <c r="T84" s="64">
        <v>2</v>
      </c>
      <c r="U84" s="65">
        <f t="shared" si="2"/>
        <v>0.009723417392276697</v>
      </c>
      <c r="V84" s="65">
        <f t="shared" si="3"/>
        <v>0.009723417392276697</v>
      </c>
      <c r="W84" s="66">
        <f>+'[1]49'!$D$60</f>
        <v>0</v>
      </c>
      <c r="X84" s="66">
        <f>+'[1]49'!$D$39</f>
        <v>0</v>
      </c>
      <c r="Y84" s="67" t="s">
        <v>49</v>
      </c>
    </row>
    <row r="85" spans="1:25" s="96" customFormat="1" ht="31.5">
      <c r="A85" s="85">
        <v>50</v>
      </c>
      <c r="B85" s="86" t="s">
        <v>97</v>
      </c>
      <c r="C85" s="86" t="s">
        <v>99</v>
      </c>
      <c r="D85" s="87">
        <v>2007</v>
      </c>
      <c r="E85" s="88"/>
      <c r="F85" s="89" t="s">
        <v>44</v>
      </c>
      <c r="G85" s="86"/>
      <c r="H85" s="90">
        <f>+'[1]50'!$D$60</f>
        <v>0</v>
      </c>
      <c r="I85" s="91">
        <v>0.5</v>
      </c>
      <c r="J85" s="91"/>
      <c r="K85" s="91"/>
      <c r="L85" s="91"/>
      <c r="M85" s="92">
        <f>+'[1]50'!$B$11</f>
        <v>1</v>
      </c>
      <c r="N85" s="92">
        <f>+'[1]50'!$B$12</f>
        <v>1</v>
      </c>
      <c r="O85" s="68"/>
      <c r="P85" s="93" t="str">
        <f>+VLOOKUP("X",'[1]50'!$B$22:$C$25,2,0)</f>
        <v>Puljeinddragelse</v>
      </c>
      <c r="Q85" s="93" t="str">
        <f>+VLOOKUP("X",'[1]50'!$B$28:$C$29,2,0)</f>
        <v>Engangs</v>
      </c>
      <c r="R85" s="92" t="str">
        <f>+'[1]50'!$B$39</f>
        <v>Ja</v>
      </c>
      <c r="S85" s="92" t="str">
        <f>+'[1]50'!$B$60</f>
        <v>Ja</v>
      </c>
      <c r="T85" s="94">
        <v>2</v>
      </c>
      <c r="U85" s="65">
        <f t="shared" si="2"/>
        <v>0.0048617086961383485</v>
      </c>
      <c r="V85" s="65">
        <f t="shared" si="3"/>
        <v>0.0048617086961383485</v>
      </c>
      <c r="W85" s="95">
        <f>+'[1]50'!$D$60</f>
        <v>0</v>
      </c>
      <c r="X85" s="95">
        <f>+'[1]50'!$D$39</f>
        <v>0</v>
      </c>
      <c r="Y85" s="67" t="s">
        <v>49</v>
      </c>
    </row>
    <row r="86" spans="1:25" s="72" customFormat="1" ht="47.25">
      <c r="A86" s="85">
        <v>51</v>
      </c>
      <c r="B86" s="73" t="s">
        <v>97</v>
      </c>
      <c r="C86" s="73" t="s">
        <v>55</v>
      </c>
      <c r="D86" s="74">
        <v>2007</v>
      </c>
      <c r="E86" s="83"/>
      <c r="F86" s="56" t="s">
        <v>44</v>
      </c>
      <c r="G86" s="73"/>
      <c r="H86" s="58" t="str">
        <f>+'[1]51'!$D$60</f>
        <v>Er udmeldt decentralt forudsætter decentral budgetoverholdelse</v>
      </c>
      <c r="I86" s="76">
        <v>5.541</v>
      </c>
      <c r="J86" s="76"/>
      <c r="K86" s="76"/>
      <c r="L86" s="76"/>
      <c r="M86" s="62">
        <f>+'[1]51'!$B$11</f>
        <v>1</v>
      </c>
      <c r="N86" s="62">
        <f>+'[1]51'!$B$12</f>
        <v>1</v>
      </c>
      <c r="O86" s="63"/>
      <c r="P86" s="57" t="str">
        <f>+VLOOKUP("X",'[1]51'!$B$22:$C$25,2,0)</f>
        <v>Generel rammebesparelse</v>
      </c>
      <c r="Q86" s="57" t="str">
        <f>+VLOOKUP("X",'[1]51'!$B$28:$C$29,2,0)</f>
        <v>Varig</v>
      </c>
      <c r="R86" s="62" t="str">
        <f>+'[1]51'!$B$39</f>
        <v>Ja</v>
      </c>
      <c r="S86" s="62" t="str">
        <f>+'[1]51'!$B$60</f>
        <v>Usikkert</v>
      </c>
      <c r="T86" s="64">
        <v>1</v>
      </c>
      <c r="U86" s="65">
        <f t="shared" si="2"/>
        <v>0.02693872788530259</v>
      </c>
      <c r="V86" s="65">
        <f t="shared" si="3"/>
        <v>0.05387745577060518</v>
      </c>
      <c r="W86" s="66" t="str">
        <f>+'[1]51'!$D$60</f>
        <v>Er udmeldt decentralt forudsætter decentral budgetoverholdelse</v>
      </c>
      <c r="X86" s="66" t="str">
        <f>+'[1]51'!$D$39</f>
        <v>Besparelse udmeldt i decentral budget. Dog er der udmeldt en besparelse på 6,6 mio, hvilket er en merbesparelse på1,1 mio.</v>
      </c>
      <c r="Y86" s="67" t="s">
        <v>46</v>
      </c>
    </row>
    <row r="87" spans="1:25" s="72" customFormat="1" ht="31.5">
      <c r="A87" s="85">
        <v>52</v>
      </c>
      <c r="B87" s="73" t="s">
        <v>97</v>
      </c>
      <c r="C87" s="73" t="s">
        <v>100</v>
      </c>
      <c r="D87" s="74">
        <v>2007</v>
      </c>
      <c r="E87" s="83"/>
      <c r="F87" s="56" t="s">
        <v>44</v>
      </c>
      <c r="G87" s="73"/>
      <c r="H87" s="58" t="str">
        <f>+'[1]52'!$D$60</f>
        <v>Er udmeldt decentralt forudsætter decentral budgetoverholdelse</v>
      </c>
      <c r="I87" s="76">
        <v>2.9</v>
      </c>
      <c r="J87" s="76"/>
      <c r="K87" s="76"/>
      <c r="L87" s="76"/>
      <c r="M87" s="62">
        <f>+'[1]52'!$B$11</f>
        <v>1</v>
      </c>
      <c r="N87" s="62">
        <f>+'[1]52'!$B$12</f>
        <v>1</v>
      </c>
      <c r="O87" s="63"/>
      <c r="P87" s="57" t="str">
        <f>+VLOOKUP("X",'[1]52'!$B$22:$C$25,2,0)</f>
        <v>Generel rammebesparelse</v>
      </c>
      <c r="Q87" s="57" t="str">
        <f>+VLOOKUP("X",'[1]52'!$B$28:$C$29,2,0)</f>
        <v>Varig</v>
      </c>
      <c r="R87" s="62" t="str">
        <f>+'[1]52'!$B$39</f>
        <v>Ja</v>
      </c>
      <c r="S87" s="62" t="str">
        <f>+'[1]52'!$B$60</f>
        <v>Usikkert</v>
      </c>
      <c r="T87" s="64">
        <v>1</v>
      </c>
      <c r="U87" s="65">
        <f t="shared" si="2"/>
        <v>0.01409895521880121</v>
      </c>
      <c r="V87" s="65">
        <f t="shared" si="3"/>
        <v>0.02819791043760242</v>
      </c>
      <c r="W87" s="66" t="str">
        <f>+'[1]52'!$D$60</f>
        <v>Er udmeldt decentralt forudsætter decentral budgetoverholdelse</v>
      </c>
      <c r="X87" s="66" t="str">
        <f>+'[1]52'!$D$39</f>
        <v>Besparelse ikke udmeldt i budget 2007</v>
      </c>
      <c r="Y87" s="67" t="s">
        <v>46</v>
      </c>
    </row>
    <row r="88" spans="1:25" s="96" customFormat="1" ht="31.5">
      <c r="A88" s="85">
        <v>53</v>
      </c>
      <c r="B88" s="86" t="s">
        <v>97</v>
      </c>
      <c r="C88" s="86" t="s">
        <v>101</v>
      </c>
      <c r="D88" s="87">
        <v>2007</v>
      </c>
      <c r="E88" s="88"/>
      <c r="F88" s="89" t="s">
        <v>44</v>
      </c>
      <c r="G88" s="86"/>
      <c r="H88" s="90" t="str">
        <f>+'[1]53'!$D$60</f>
        <v>Forvaltningens vurdering af besparelse opnås, men mangler dokumentation</v>
      </c>
      <c r="I88" s="91">
        <f>2.679*0.416666666666667</f>
        <v>1.11625</v>
      </c>
      <c r="J88" s="91"/>
      <c r="K88" s="91"/>
      <c r="L88" s="91"/>
      <c r="M88" s="92">
        <f>+'[1]53'!$B$11</f>
        <v>1</v>
      </c>
      <c r="N88" s="92">
        <f>+'[1]53'!$B$12</f>
        <v>1</v>
      </c>
      <c r="O88" s="68"/>
      <c r="P88" s="93" t="str">
        <f>+VLOOKUP("X",'[1]53'!$B$22:$C$25,2,0)</f>
        <v>Funktionsnedlæggelse</v>
      </c>
      <c r="Q88" s="93" t="str">
        <f>+VLOOKUP("X",'[1]53'!$B$28:$C$29,2,0)</f>
        <v>Varig</v>
      </c>
      <c r="R88" s="92" t="str">
        <f>+'[1]53'!$B$39</f>
        <v>Ukendt</v>
      </c>
      <c r="S88" s="92" t="str">
        <f>+'[1]53'!$B$60</f>
        <v>Ja</v>
      </c>
      <c r="T88" s="94">
        <v>2</v>
      </c>
      <c r="U88" s="65">
        <f t="shared" si="2"/>
        <v>0.010853764664128861</v>
      </c>
      <c r="V88" s="65">
        <f t="shared" si="3"/>
        <v>0.010853764664128861</v>
      </c>
      <c r="W88" s="95" t="str">
        <f>+'[1]53'!$D$60</f>
        <v>Forvaltningens vurdering af besparelse opnås, men mangler dokumentation</v>
      </c>
      <c r="X88" s="95" t="str">
        <f>+'[1]53'!$D$39</f>
        <v>ikke udmeldt decentralt</v>
      </c>
      <c r="Y88" s="67" t="s">
        <v>49</v>
      </c>
    </row>
    <row r="89" spans="1:25" s="96" customFormat="1" ht="15.75">
      <c r="A89" s="85" t="s">
        <v>102</v>
      </c>
      <c r="B89" s="86" t="s">
        <v>97</v>
      </c>
      <c r="C89" s="86" t="s">
        <v>54</v>
      </c>
      <c r="D89" s="87"/>
      <c r="E89" s="88"/>
      <c r="F89" s="89"/>
      <c r="G89" s="86"/>
      <c r="H89" s="90" t="str">
        <f>+'[1]53a'!$D$60</f>
        <v>Afventer indstilling fra forvaltningen</v>
      </c>
      <c r="I89" s="91">
        <f>2.679-I88</f>
        <v>1.5627499999999999</v>
      </c>
      <c r="J89" s="91"/>
      <c r="K89" s="91"/>
      <c r="L89" s="91"/>
      <c r="M89" s="92"/>
      <c r="N89" s="92"/>
      <c r="O89" s="69"/>
      <c r="P89" s="93"/>
      <c r="Q89" s="93"/>
      <c r="R89" s="92"/>
      <c r="S89" s="92"/>
      <c r="T89" s="94">
        <v>0</v>
      </c>
      <c r="U89" s="65">
        <f t="shared" si="2"/>
        <v>0</v>
      </c>
      <c r="V89" s="65">
        <f t="shared" si="3"/>
        <v>0.015195270529780406</v>
      </c>
      <c r="W89" s="95"/>
      <c r="X89" s="95"/>
      <c r="Y89" s="71" t="s">
        <v>52</v>
      </c>
    </row>
    <row r="90" spans="1:25" s="96" customFormat="1" ht="47.25">
      <c r="A90" s="85">
        <v>54</v>
      </c>
      <c r="B90" s="86" t="s">
        <v>97</v>
      </c>
      <c r="C90" s="86" t="s">
        <v>103</v>
      </c>
      <c r="D90" s="87">
        <v>2007</v>
      </c>
      <c r="E90" s="88"/>
      <c r="F90" s="89" t="s">
        <v>44</v>
      </c>
      <c r="G90" s="86"/>
      <c r="H90" s="90" t="str">
        <f>+'[1]54'!$D$60</f>
        <v>Der opnås en samlet besparelse i 2007 på 4,3 mio. kr. Der udestår således besparelser på 5,3 mio. kr. i 2007</v>
      </c>
      <c r="I90" s="91">
        <v>4.3</v>
      </c>
      <c r="J90" s="91"/>
      <c r="K90" s="91"/>
      <c r="L90" s="91"/>
      <c r="M90" s="92">
        <f>+'[1]54'!$B$11</f>
        <v>1</v>
      </c>
      <c r="N90" s="92">
        <f>+'[1]54'!$B$12</f>
        <v>1</v>
      </c>
      <c r="O90" s="68"/>
      <c r="P90" s="93" t="str">
        <f>+VLOOKUP("X",'[1]54'!$B$22:$C$25,2,0)</f>
        <v>Funktionsnedlæggelse</v>
      </c>
      <c r="Q90" s="93" t="str">
        <f>+VLOOKUP("X",'[1]54'!$B$28:$C$29,2,0)</f>
        <v>Varig</v>
      </c>
      <c r="R90" s="92" t="str">
        <f>+'[1]54'!$B$39</f>
        <v>Ja</v>
      </c>
      <c r="S90" s="92" t="str">
        <f>+'[1]54'!$B$60</f>
        <v>Nej</v>
      </c>
      <c r="T90" s="94">
        <v>2</v>
      </c>
      <c r="U90" s="65">
        <f t="shared" si="2"/>
        <v>0.041810694786789795</v>
      </c>
      <c r="V90" s="65">
        <f t="shared" si="3"/>
        <v>0.041810694786789795</v>
      </c>
      <c r="W90" s="95" t="str">
        <f>+'[1]54'!$D$60</f>
        <v>Der opnås en samlet besparelse i 2007 på 4,3 mio. kr. Der udestår således besparelser på 5,3 mio. kr. i 2007</v>
      </c>
      <c r="X90" s="95" t="str">
        <f>+'[1]54'!$D$39</f>
        <v>Ikke udmeldt decentralt</v>
      </c>
      <c r="Y90" s="67" t="s">
        <v>49</v>
      </c>
    </row>
    <row r="91" spans="1:25" s="96" customFormat="1" ht="15.75">
      <c r="A91" s="85" t="s">
        <v>104</v>
      </c>
      <c r="B91" s="86" t="s">
        <v>97</v>
      </c>
      <c r="C91" s="86" t="s">
        <v>54</v>
      </c>
      <c r="D91" s="87"/>
      <c r="E91" s="88"/>
      <c r="F91" s="89"/>
      <c r="G91" s="86"/>
      <c r="H91" s="90" t="str">
        <f>+'[1]54a'!$D$60</f>
        <v>Afventer indstilling fra forvaltningen</v>
      </c>
      <c r="I91" s="91">
        <v>5.279</v>
      </c>
      <c r="J91" s="91"/>
      <c r="K91" s="91"/>
      <c r="L91" s="91"/>
      <c r="M91" s="92"/>
      <c r="N91" s="92"/>
      <c r="O91" s="69"/>
      <c r="P91" s="93"/>
      <c r="Q91" s="93"/>
      <c r="R91" s="92"/>
      <c r="S91" s="92"/>
      <c r="T91" s="94">
        <v>0</v>
      </c>
      <c r="U91" s="65">
        <f t="shared" si="2"/>
        <v>0</v>
      </c>
      <c r="V91" s="65">
        <f t="shared" si="3"/>
        <v>0.05132992041382868</v>
      </c>
      <c r="W91" s="95"/>
      <c r="X91" s="95"/>
      <c r="Y91" s="67" t="s">
        <v>52</v>
      </c>
    </row>
    <row r="92" spans="1:25" s="96" customFormat="1" ht="47.25">
      <c r="A92" s="85">
        <v>55</v>
      </c>
      <c r="B92" s="86" t="s">
        <v>97</v>
      </c>
      <c r="C92" s="86" t="s">
        <v>63</v>
      </c>
      <c r="D92" s="87">
        <v>2007</v>
      </c>
      <c r="E92" s="88"/>
      <c r="F92" s="89" t="s">
        <v>44</v>
      </c>
      <c r="G92" s="86"/>
      <c r="H92" s="90" t="str">
        <f>+'[1]55'!$D$60</f>
        <v>Er udmeldt decentralt forudsætter decentral budgetoverholdelse</v>
      </c>
      <c r="I92" s="91">
        <v>4.663</v>
      </c>
      <c r="J92" s="91"/>
      <c r="K92" s="91"/>
      <c r="L92" s="91"/>
      <c r="M92" s="92">
        <f>+'[1]55'!$B$11</f>
        <v>1</v>
      </c>
      <c r="N92" s="92">
        <f>+'[1]55'!$B$12</f>
        <v>1</v>
      </c>
      <c r="O92" s="63"/>
      <c r="P92" s="93" t="str">
        <f>+VLOOKUP("X",'[1]55'!$B$22:$C$25,2,0)</f>
        <v>Generel rammebesparelse</v>
      </c>
      <c r="Q92" s="93" t="str">
        <f>+VLOOKUP("X",'[1]55'!$B$28:$C$29,2,0)</f>
        <v>Varig</v>
      </c>
      <c r="R92" s="92" t="str">
        <f>+'[1]55'!$B$39</f>
        <v>Ja</v>
      </c>
      <c r="S92" s="92" t="str">
        <f>+'[1]55'!$B$60</f>
        <v>Usikkert</v>
      </c>
      <c r="T92" s="94">
        <v>1</v>
      </c>
      <c r="U92" s="65">
        <f t="shared" si="2"/>
        <v>0.02267014765009312</v>
      </c>
      <c r="V92" s="65">
        <f t="shared" si="3"/>
        <v>0.04534029530018624</v>
      </c>
      <c r="W92" s="95" t="str">
        <f>+'[1]55'!$D$60</f>
        <v>Er udmeldt decentralt forudsætter decentral budgetoverholdelse</v>
      </c>
      <c r="X92" s="95" t="str">
        <f>+'[1]55'!$D$39</f>
        <v>Besparelse udmeldt i decentral budget dog er der udmeldt en besparelse på 4,8 mio, hvilket er en merbesparelse på 0,17 mio.</v>
      </c>
      <c r="Y92" s="67" t="s">
        <v>46</v>
      </c>
    </row>
    <row r="93" spans="1:25" s="96" customFormat="1" ht="31.5">
      <c r="A93" s="85">
        <v>56</v>
      </c>
      <c r="B93" s="86" t="s">
        <v>97</v>
      </c>
      <c r="C93" s="86" t="s">
        <v>105</v>
      </c>
      <c r="D93" s="87">
        <v>2007</v>
      </c>
      <c r="E93" s="88"/>
      <c r="F93" s="89" t="s">
        <v>44</v>
      </c>
      <c r="G93" s="86"/>
      <c r="H93" s="90">
        <f>+'[1]56'!$D$60</f>
        <v>0</v>
      </c>
      <c r="I93" s="91">
        <v>2</v>
      </c>
      <c r="J93" s="91"/>
      <c r="K93" s="91"/>
      <c r="L93" s="91"/>
      <c r="M93" s="92">
        <f>+'[1]56'!$B$11</f>
        <v>1</v>
      </c>
      <c r="N93" s="92">
        <f>+'[1]56'!$B$12</f>
        <v>1</v>
      </c>
      <c r="O93" s="68"/>
      <c r="P93" s="93" t="str">
        <f>+VLOOKUP("X",'[1]56'!$B$22:$C$25,2,0)</f>
        <v>Puljeinddragelse</v>
      </c>
      <c r="Q93" s="93" t="str">
        <f>+VLOOKUP("X",'[1]56'!$B$28:$C$29,2,0)</f>
        <v>Engangs</v>
      </c>
      <c r="R93" s="92" t="str">
        <f>+'[1]56'!$B$39</f>
        <v>Ja</v>
      </c>
      <c r="S93" s="92" t="str">
        <f>+'[1]56'!$B$60</f>
        <v>Ja</v>
      </c>
      <c r="T93" s="94">
        <v>2</v>
      </c>
      <c r="U93" s="65">
        <f t="shared" si="2"/>
        <v>0.019446834784553394</v>
      </c>
      <c r="V93" s="65">
        <f t="shared" si="3"/>
        <v>0.019446834784553394</v>
      </c>
      <c r="W93" s="95">
        <f>+'[1]56'!$D$60</f>
        <v>0</v>
      </c>
      <c r="X93" s="95" t="str">
        <f>+'[1]56'!$D$39</f>
        <v>ikke udmeldt decentralt</v>
      </c>
      <c r="Y93" s="67" t="s">
        <v>49</v>
      </c>
    </row>
    <row r="94" spans="1:25" s="96" customFormat="1" ht="31.5">
      <c r="A94" s="85">
        <v>57</v>
      </c>
      <c r="B94" s="86" t="s">
        <v>97</v>
      </c>
      <c r="C94" s="86" t="s">
        <v>106</v>
      </c>
      <c r="D94" s="87">
        <v>2007</v>
      </c>
      <c r="E94" s="88"/>
      <c r="F94" s="89" t="s">
        <v>44</v>
      </c>
      <c r="G94" s="86"/>
      <c r="H94" s="90" t="str">
        <f>+'[1]57'!$D$60</f>
        <v>Forvaltningen vurderer at besparelsen opnås, mangler dokumentation</v>
      </c>
      <c r="I94" s="91">
        <v>4.7</v>
      </c>
      <c r="J94" s="91"/>
      <c r="K94" s="91"/>
      <c r="L94" s="91"/>
      <c r="M94" s="92">
        <f>+'[1]57'!$B$11</f>
        <v>1</v>
      </c>
      <c r="N94" s="92">
        <f>+'[1]57'!$B$12</f>
        <v>1</v>
      </c>
      <c r="O94" s="70"/>
      <c r="P94" s="93" t="str">
        <f>+VLOOKUP("X",'[1]57'!$B$22:$C$25,2,0)</f>
        <v>Individuel besparelse</v>
      </c>
      <c r="Q94" s="93" t="str">
        <f>+VLOOKUP("X",'[1]57'!$B$28:$C$29,2,0)</f>
        <v>Varig</v>
      </c>
      <c r="R94" s="92" t="str">
        <f>+'[1]57'!$B$39</f>
        <v>Ja</v>
      </c>
      <c r="S94" s="92" t="str">
        <f>+'[1]57'!$B$60</f>
        <v>Usikkert</v>
      </c>
      <c r="T94" s="94">
        <v>1</v>
      </c>
      <c r="U94" s="65">
        <f t="shared" si="2"/>
        <v>0.022850030871850238</v>
      </c>
      <c r="V94" s="65">
        <f t="shared" si="3"/>
        <v>0.045700061743700476</v>
      </c>
      <c r="W94" s="95" t="str">
        <f>+'[1]57'!$D$60</f>
        <v>Forvaltningen vurderer at besparelsen opnås, mangler dokumentation</v>
      </c>
      <c r="X94" s="95" t="str">
        <f>+'[1]57'!$D$39</f>
        <v>ikke udmeldt decentralt</v>
      </c>
      <c r="Y94" s="71" t="s">
        <v>60</v>
      </c>
    </row>
    <row r="95" spans="1:25" s="96" customFormat="1" ht="47.25">
      <c r="A95" s="85">
        <v>58</v>
      </c>
      <c r="B95" s="86" t="s">
        <v>97</v>
      </c>
      <c r="C95" s="86" t="s">
        <v>107</v>
      </c>
      <c r="D95" s="87">
        <v>2007</v>
      </c>
      <c r="E95" s="88"/>
      <c r="F95" s="89" t="s">
        <v>44</v>
      </c>
      <c r="G95" s="86"/>
      <c r="H95" s="90" t="str">
        <f>+'[1]58'!$D$60</f>
        <v>Er udmeldt decentralt forudsætter decentral budgetoverholdelse</v>
      </c>
      <c r="I95" s="91">
        <v>3.994</v>
      </c>
      <c r="J95" s="91"/>
      <c r="K95" s="91"/>
      <c r="L95" s="91"/>
      <c r="M95" s="92">
        <f>+'[1]58'!$B$11</f>
        <v>1</v>
      </c>
      <c r="N95" s="92">
        <f>+'[1]58'!$B$12</f>
        <v>1</v>
      </c>
      <c r="O95" s="63"/>
      <c r="P95" s="93" t="str">
        <f>+VLOOKUP("X",'[1]58'!$B$22:$C$25,2,0)</f>
        <v>Generel rammebesparelse</v>
      </c>
      <c r="Q95" s="93" t="str">
        <f>+VLOOKUP("X",'[1]58'!$B$28:$C$29,2,0)</f>
        <v>Varig</v>
      </c>
      <c r="R95" s="92" t="str">
        <f>+'[1]58'!$B$39</f>
        <v>Ja</v>
      </c>
      <c r="S95" s="92" t="str">
        <f>+'[1]58'!$B$60</f>
        <v>Usikkert</v>
      </c>
      <c r="T95" s="94">
        <v>1</v>
      </c>
      <c r="U95" s="65">
        <f t="shared" si="2"/>
        <v>0.019417664532376564</v>
      </c>
      <c r="V95" s="65">
        <f t="shared" si="3"/>
        <v>0.03883532906475313</v>
      </c>
      <c r="W95" s="95" t="str">
        <f>+'[1]58'!$D$60</f>
        <v>Er udmeldt decentralt forudsætter decentral budgetoverholdelse</v>
      </c>
      <c r="X95" s="95" t="str">
        <f>+'[1]58'!$D$39</f>
        <v>Besparelse udmeldt i decentral budget dog er der udmeldt en besparelse på 3,786 mio, hvilket er  0,21 mio.mindre end angivet</v>
      </c>
      <c r="Y95" s="67" t="s">
        <v>46</v>
      </c>
    </row>
    <row r="96" spans="1:25" s="96" customFormat="1" ht="31.5">
      <c r="A96" s="85">
        <v>59</v>
      </c>
      <c r="B96" s="86" t="s">
        <v>97</v>
      </c>
      <c r="C96" s="86" t="s">
        <v>108</v>
      </c>
      <c r="D96" s="87">
        <v>2007</v>
      </c>
      <c r="E96" s="88"/>
      <c r="F96" s="89" t="s">
        <v>44</v>
      </c>
      <c r="G96" s="86"/>
      <c r="H96" s="90" t="str">
        <f>+'[1]59'!$D$60</f>
        <v>Er udmeldt decentralt forudsætter decentral budgetoverholdelse</v>
      </c>
      <c r="I96" s="91">
        <v>0.515</v>
      </c>
      <c r="J96" s="91"/>
      <c r="K96" s="91"/>
      <c r="L96" s="91"/>
      <c r="M96" s="92">
        <f>+'[1]59'!$B$11</f>
        <v>1</v>
      </c>
      <c r="N96" s="92">
        <f>+'[1]59'!$B$12</f>
        <v>1</v>
      </c>
      <c r="O96" s="63"/>
      <c r="P96" s="93" t="str">
        <f>+VLOOKUP("X",'[1]59'!$B$22:$C$25,2,0)</f>
        <v>Generel rammebesparelse</v>
      </c>
      <c r="Q96" s="93" t="str">
        <f>+VLOOKUP("X",'[1]59'!$B$28:$C$29,2,0)</f>
        <v>Varig</v>
      </c>
      <c r="R96" s="92" t="str">
        <f>+'[1]59'!$B$39</f>
        <v>Ja</v>
      </c>
      <c r="S96" s="92" t="str">
        <f>+'[1]59'!$B$60</f>
        <v>Usikkert</v>
      </c>
      <c r="T96" s="94">
        <v>1</v>
      </c>
      <c r="U96" s="65">
        <f t="shared" si="2"/>
        <v>0.0025037799785112493</v>
      </c>
      <c r="V96" s="65">
        <f t="shared" si="3"/>
        <v>0.0050075599570224985</v>
      </c>
      <c r="W96" s="95" t="str">
        <f>+'[1]59'!$D$60</f>
        <v>Er udmeldt decentralt forudsætter decentral budgetoverholdelse</v>
      </c>
      <c r="X96" s="95" t="str">
        <f>+'[1]59'!$D$39</f>
        <v>Besparelsen er ikke udmeldt i decentralt budget</v>
      </c>
      <c r="Y96" s="67" t="s">
        <v>46</v>
      </c>
    </row>
    <row r="97" spans="1:25" s="96" customFormat="1" ht="47.25">
      <c r="A97" s="85">
        <v>60</v>
      </c>
      <c r="B97" s="86" t="s">
        <v>97</v>
      </c>
      <c r="C97" s="86" t="s">
        <v>66</v>
      </c>
      <c r="D97" s="87">
        <v>2007</v>
      </c>
      <c r="E97" s="88"/>
      <c r="F97" s="89" t="s">
        <v>44</v>
      </c>
      <c r="G97" s="86"/>
      <c r="H97" s="90" t="str">
        <f>+'[1]60'!$D$60</f>
        <v>Er udmeldt decentralt forudsætter decentral budgetoverholdelse</v>
      </c>
      <c r="I97" s="91">
        <v>11.95</v>
      </c>
      <c r="J97" s="91"/>
      <c r="K97" s="91"/>
      <c r="L97" s="91"/>
      <c r="M97" s="92">
        <f>+'[1]60'!$B$11</f>
        <v>1</v>
      </c>
      <c r="N97" s="92">
        <f>+'[1]60'!$B$12</f>
        <v>1</v>
      </c>
      <c r="O97" s="63"/>
      <c r="P97" s="93" t="str">
        <f>+VLOOKUP("X",'[1]60'!$B$22:$C$25,2,0)</f>
        <v>Generel rammebesparelse</v>
      </c>
      <c r="Q97" s="93" t="str">
        <f>+VLOOKUP("X",'[1]60'!$B$28:$C$29,2,0)</f>
        <v>Varig</v>
      </c>
      <c r="R97" s="92" t="str">
        <f>+'[1]60'!$B$39</f>
        <v>Ja</v>
      </c>
      <c r="S97" s="92" t="str">
        <f>+'[1]60'!$B$60</f>
        <v>Usikkert</v>
      </c>
      <c r="T97" s="94">
        <v>1</v>
      </c>
      <c r="U97" s="65">
        <f t="shared" si="2"/>
        <v>0.05809741891885326</v>
      </c>
      <c r="V97" s="65">
        <f t="shared" si="3"/>
        <v>0.11619483783770652</v>
      </c>
      <c r="W97" s="95" t="str">
        <f>+'[1]60'!$D$60</f>
        <v>Er udmeldt decentralt forudsætter decentral budgetoverholdelse</v>
      </c>
      <c r="X97" s="95" t="str">
        <f>+'[1]60'!$D$39</f>
        <v>Besparelse udmeldt i decentral budget dog er der udmeldt en besparelse på 12,8 mio, hvilket er en merbesparelse på 0,8 mio.</v>
      </c>
      <c r="Y97" s="67" t="s">
        <v>46</v>
      </c>
    </row>
    <row r="98" spans="1:25" s="96" customFormat="1" ht="31.5">
      <c r="A98" s="85">
        <v>61</v>
      </c>
      <c r="B98" s="86" t="s">
        <v>97</v>
      </c>
      <c r="C98" s="86" t="s">
        <v>109</v>
      </c>
      <c r="D98" s="87">
        <v>2007</v>
      </c>
      <c r="E98" s="88"/>
      <c r="F98" s="89" t="s">
        <v>44</v>
      </c>
      <c r="G98" s="86"/>
      <c r="H98" s="90" t="str">
        <f>+'[1]61'!$D$60</f>
        <v>Er udmeldt decentralt forudsætter decentral budgetoverholdelse</v>
      </c>
      <c r="I98" s="91">
        <v>1.7</v>
      </c>
      <c r="J98" s="91"/>
      <c r="K98" s="91"/>
      <c r="L98" s="91"/>
      <c r="M98" s="92">
        <f>+'[1]61'!$B$11</f>
        <v>1</v>
      </c>
      <c r="N98" s="92">
        <f>+'[1]61'!$B$12</f>
        <v>1</v>
      </c>
      <c r="O98" s="63"/>
      <c r="P98" s="93" t="str">
        <f>+VLOOKUP("X",'[1]61'!$B$22:$C$25,2,0)</f>
        <v>Individuel besparelse</v>
      </c>
      <c r="Q98" s="93" t="str">
        <f>+VLOOKUP("X",'[1]61'!$B$28:$C$29,2,0)</f>
        <v>Varig</v>
      </c>
      <c r="R98" s="92" t="str">
        <f>+'[1]61'!$B$39</f>
        <v>Ja</v>
      </c>
      <c r="S98" s="92" t="str">
        <f>+'[1]61'!$B$60</f>
        <v>Usikkert</v>
      </c>
      <c r="T98" s="94">
        <v>1</v>
      </c>
      <c r="U98" s="65">
        <f aca="true" t="shared" si="4" ref="U98:U124">+T98*I98/$I$125</f>
        <v>0.008264904783435192</v>
      </c>
      <c r="V98" s="65">
        <f aca="true" t="shared" si="5" ref="V98:V124">2*I98/I$125</f>
        <v>0.016529809566870383</v>
      </c>
      <c r="W98" s="95" t="str">
        <f>+'[1]61'!$D$60</f>
        <v>Er udmeldt decentralt forudsætter decentral budgetoverholdelse</v>
      </c>
      <c r="X98" s="95" t="str">
        <f>+'[1]61'!$D$39</f>
        <v>Der er i 2007 budgetteret med  lønudgifter til tale/hørelærere på 33,86 mio</v>
      </c>
      <c r="Y98" s="67" t="s">
        <v>46</v>
      </c>
    </row>
    <row r="99" spans="1:25" s="96" customFormat="1" ht="31.5">
      <c r="A99" s="85">
        <v>62</v>
      </c>
      <c r="B99" s="86" t="s">
        <v>97</v>
      </c>
      <c r="C99" s="86" t="s">
        <v>110</v>
      </c>
      <c r="D99" s="87">
        <v>2007</v>
      </c>
      <c r="E99" s="88"/>
      <c r="F99" s="89" t="s">
        <v>44</v>
      </c>
      <c r="G99" s="86"/>
      <c r="H99" s="90">
        <f>+'[1]62'!$D$60</f>
        <v>0</v>
      </c>
      <c r="I99" s="91">
        <v>5.1</v>
      </c>
      <c r="J99" s="91"/>
      <c r="K99" s="91"/>
      <c r="L99" s="91"/>
      <c r="M99" s="92">
        <f>+'[1]62'!$B$11</f>
        <v>1</v>
      </c>
      <c r="N99" s="92">
        <f>+'[1]62'!$B$12</f>
        <v>1</v>
      </c>
      <c r="O99" s="68"/>
      <c r="P99" s="93" t="str">
        <f>+VLOOKUP("X",'[1]62'!$B$22:$C$25,2,0)</f>
        <v>Puljeinddragelse</v>
      </c>
      <c r="Q99" s="93" t="str">
        <f>+VLOOKUP("X",'[1]62'!$B$28:$C$29,2,0)</f>
        <v>Engangs</v>
      </c>
      <c r="R99" s="92" t="str">
        <f>+'[1]62'!$B$39</f>
        <v>Ja</v>
      </c>
      <c r="S99" s="92" t="str">
        <f>+'[1]62'!$B$60</f>
        <v>Ja</v>
      </c>
      <c r="T99" s="94">
        <v>2</v>
      </c>
      <c r="U99" s="65">
        <f t="shared" si="4"/>
        <v>0.04958942870061115</v>
      </c>
      <c r="V99" s="65">
        <f t="shared" si="5"/>
        <v>0.04958942870061115</v>
      </c>
      <c r="W99" s="95">
        <f>+'[1]62'!$D$60</f>
        <v>0</v>
      </c>
      <c r="X99" s="95" t="str">
        <f>+'[1]62'!$D$39</f>
        <v>ikke udmeldt decentralt</v>
      </c>
      <c r="Y99" s="71" t="s">
        <v>49</v>
      </c>
    </row>
    <row r="100" spans="1:25" s="96" customFormat="1" ht="31.5">
      <c r="A100" s="85">
        <v>63</v>
      </c>
      <c r="B100" s="86" t="s">
        <v>97</v>
      </c>
      <c r="C100" s="86" t="s">
        <v>111</v>
      </c>
      <c r="D100" s="87">
        <v>2007</v>
      </c>
      <c r="E100" s="88"/>
      <c r="F100" s="89" t="s">
        <v>44</v>
      </c>
      <c r="G100" s="86"/>
      <c r="H100" s="90" t="str">
        <f>+'[1]63'!$D$60</f>
        <v>Er udmeldt decentralt forudsætter decentral budgetoverholdelse</v>
      </c>
      <c r="I100" s="91">
        <v>6.4</v>
      </c>
      <c r="J100" s="91"/>
      <c r="K100" s="91"/>
      <c r="L100" s="91"/>
      <c r="M100" s="92">
        <f>+'[1]63'!$B$11</f>
        <v>1</v>
      </c>
      <c r="N100" s="92">
        <f>+'[1]63'!$B$12</f>
        <v>1</v>
      </c>
      <c r="O100" s="63"/>
      <c r="P100" s="93" t="str">
        <f>+VLOOKUP("X",'[1]63'!$B$22:$C$25,2,0)</f>
        <v>Puljeinddragelse</v>
      </c>
      <c r="Q100" s="93" t="e">
        <f>+VLOOKUP("X",'[1]63'!$B$28:$C$29,2,0)</f>
        <v>#N/A</v>
      </c>
      <c r="R100" s="92" t="str">
        <f>+'[1]63'!$B$39</f>
        <v>Ja</v>
      </c>
      <c r="S100" s="92" t="str">
        <f>+'[1]63'!$B$60</f>
        <v>Usikkert</v>
      </c>
      <c r="T100" s="94">
        <v>1</v>
      </c>
      <c r="U100" s="65">
        <f t="shared" si="4"/>
        <v>0.03111493565528543</v>
      </c>
      <c r="V100" s="65">
        <f t="shared" si="5"/>
        <v>0.06222987131057086</v>
      </c>
      <c r="W100" s="95" t="str">
        <f>+'[1]63'!$D$60</f>
        <v>Er udmeldt decentralt forudsætter decentral budgetoverholdelse</v>
      </c>
      <c r="X100" s="95" t="str">
        <f>+'[1]63'!$D$39</f>
        <v>ikke udmeldt decentralt</v>
      </c>
      <c r="Y100" s="67" t="s">
        <v>46</v>
      </c>
    </row>
    <row r="101" spans="1:25" s="96" customFormat="1" ht="31.5">
      <c r="A101" s="85">
        <v>64</v>
      </c>
      <c r="B101" s="86" t="s">
        <v>97</v>
      </c>
      <c r="C101" s="86" t="s">
        <v>112</v>
      </c>
      <c r="D101" s="87">
        <v>2007</v>
      </c>
      <c r="E101" s="88"/>
      <c r="F101" s="89" t="s">
        <v>44</v>
      </c>
      <c r="G101" s="86"/>
      <c r="H101" s="90" t="str">
        <f>+'[1]64'!$D$60</f>
        <v>Er udmeldt decentralt forudsætter decentral budgetoverholdelse</v>
      </c>
      <c r="I101" s="91">
        <v>4.3</v>
      </c>
      <c r="J101" s="91"/>
      <c r="K101" s="91"/>
      <c r="L101" s="91"/>
      <c r="M101" s="92">
        <f>+'[1]64'!$B$11</f>
        <v>1</v>
      </c>
      <c r="N101" s="92">
        <f>+'[1]64'!$B$12</f>
        <v>1</v>
      </c>
      <c r="O101" s="63"/>
      <c r="P101" s="93" t="str">
        <f>+VLOOKUP("X",'[1]64'!$B$22:$C$25,2,0)</f>
        <v>Puljeinddragelse</v>
      </c>
      <c r="Q101" s="93" t="e">
        <f>+VLOOKUP("X",'[1]64'!$B$28:$C$29,2,0)</f>
        <v>#N/A</v>
      </c>
      <c r="R101" s="92" t="str">
        <f>+'[1]64'!$B$39</f>
        <v>Ja</v>
      </c>
      <c r="S101" s="92" t="str">
        <f>+'[1]64'!$B$60</f>
        <v>Usikkert</v>
      </c>
      <c r="T101" s="94">
        <v>1</v>
      </c>
      <c r="U101" s="65">
        <f t="shared" si="4"/>
        <v>0.020905347393394898</v>
      </c>
      <c r="V101" s="65">
        <f t="shared" si="5"/>
        <v>0.041810694786789795</v>
      </c>
      <c r="W101" s="95" t="str">
        <f>+'[1]64'!$D$60</f>
        <v>Er udmeldt decentralt forudsætter decentral budgetoverholdelse</v>
      </c>
      <c r="X101" s="95" t="str">
        <f>+'[1]64'!$D$39</f>
        <v>ikke udmeldt i budget 2007</v>
      </c>
      <c r="Y101" s="67" t="s">
        <v>46</v>
      </c>
    </row>
    <row r="102" spans="1:25" ht="47.25">
      <c r="A102" s="85">
        <v>65</v>
      </c>
      <c r="B102" s="73" t="s">
        <v>97</v>
      </c>
      <c r="C102" s="73" t="s">
        <v>113</v>
      </c>
      <c r="D102" s="74">
        <v>2007</v>
      </c>
      <c r="E102" s="75"/>
      <c r="F102" s="73" t="s">
        <v>72</v>
      </c>
      <c r="G102" s="73" t="s">
        <v>114</v>
      </c>
      <c r="H102" s="58" t="str">
        <f>+'[1]65'!$D$60</f>
        <v>Er udmeldt decentralt forudsætter decentral budgetoverholdelse</v>
      </c>
      <c r="I102" s="76">
        <v>0.2</v>
      </c>
      <c r="J102" s="76"/>
      <c r="K102" s="76">
        <v>0.5</v>
      </c>
      <c r="L102" s="76">
        <v>0.5</v>
      </c>
      <c r="M102" s="62">
        <f>+'[1]65'!$B$11</f>
        <v>1</v>
      </c>
      <c r="N102" s="62">
        <f>+'[1]65'!$B$12</f>
        <v>1</v>
      </c>
      <c r="O102" s="63"/>
      <c r="P102" s="57" t="str">
        <f>+VLOOKUP("X",'[1]65'!$B$22:$C$25,2,0)</f>
        <v>Funktionsnedlæggelse</v>
      </c>
      <c r="Q102" s="57" t="str">
        <f>+VLOOKUP("X",'[1]65'!$B$28:$C$29,2,0)</f>
        <v>Varig</v>
      </c>
      <c r="R102" s="62" t="str">
        <f>+'[1]65'!$B$39</f>
        <v>Ja</v>
      </c>
      <c r="S102" s="62" t="str">
        <f>+'[1]65'!$B$60</f>
        <v>Usikkert</v>
      </c>
      <c r="T102" s="77">
        <v>1</v>
      </c>
      <c r="U102" s="65">
        <f t="shared" si="4"/>
        <v>0.0009723417392276697</v>
      </c>
      <c r="V102" s="65">
        <f t="shared" si="5"/>
        <v>0.0019446834784553394</v>
      </c>
      <c r="W102" s="66" t="str">
        <f>+'[1]65'!$D$60</f>
        <v>Er udmeldt decentralt forudsætter decentral budgetoverholdelse</v>
      </c>
      <c r="X102" s="66" t="str">
        <f>+'[1]65'!$D$39</f>
        <v>ikke udmeldt i decentralt budget 2007</v>
      </c>
      <c r="Y102" s="67" t="s">
        <v>46</v>
      </c>
    </row>
    <row r="103" spans="1:25" s="100" customFormat="1" ht="47.25">
      <c r="A103" s="85">
        <v>66</v>
      </c>
      <c r="B103" s="86" t="s">
        <v>97</v>
      </c>
      <c r="C103" s="86" t="s">
        <v>115</v>
      </c>
      <c r="D103" s="87">
        <v>2007</v>
      </c>
      <c r="E103" s="97"/>
      <c r="F103" s="98" t="s">
        <v>77</v>
      </c>
      <c r="G103" s="86" t="s">
        <v>45</v>
      </c>
      <c r="H103" s="90">
        <f>+'[1]66'!$D$60</f>
        <v>0</v>
      </c>
      <c r="I103" s="91">
        <v>5</v>
      </c>
      <c r="J103" s="91"/>
      <c r="K103" s="91">
        <v>0</v>
      </c>
      <c r="L103" s="91">
        <v>0</v>
      </c>
      <c r="M103" s="92">
        <f>+'[1]66'!$B$11</f>
        <v>1</v>
      </c>
      <c r="N103" s="92">
        <f>+'[1]66'!$B$12</f>
        <v>1</v>
      </c>
      <c r="O103" s="68"/>
      <c r="P103" s="93" t="str">
        <f>+VLOOKUP("X",'[1]66'!$B$22:$C$25,2,0)</f>
        <v>Individuel besparelse</v>
      </c>
      <c r="Q103" s="93" t="str">
        <f>+VLOOKUP("X",'[1]66'!$B$28:$C$29,2,0)</f>
        <v>Engangs</v>
      </c>
      <c r="R103" s="92" t="str">
        <f>+'[1]66'!$B$39</f>
        <v>ja</v>
      </c>
      <c r="S103" s="92" t="str">
        <f>+'[1]66'!$B$60</f>
        <v>Ja</v>
      </c>
      <c r="T103" s="99">
        <v>2</v>
      </c>
      <c r="U103" s="65">
        <f t="shared" si="4"/>
        <v>0.048617086961383484</v>
      </c>
      <c r="V103" s="65">
        <f t="shared" si="5"/>
        <v>0.048617086961383484</v>
      </c>
      <c r="W103" s="95">
        <f>+'[1]66'!$D$60</f>
        <v>0</v>
      </c>
      <c r="X103" s="95" t="str">
        <f>+'[1]66'!$D$39</f>
        <v>Der er i 2007 budgetteret et beløb på 4,77 mio. til københavnermodellen</v>
      </c>
      <c r="Y103" s="67" t="s">
        <v>49</v>
      </c>
    </row>
    <row r="104" spans="1:25" s="100" customFormat="1" ht="31.5">
      <c r="A104" s="85">
        <v>67</v>
      </c>
      <c r="B104" s="86" t="s">
        <v>97</v>
      </c>
      <c r="C104" s="86" t="s">
        <v>116</v>
      </c>
      <c r="D104" s="87">
        <v>2007</v>
      </c>
      <c r="E104" s="97"/>
      <c r="F104" s="98" t="s">
        <v>77</v>
      </c>
      <c r="G104" s="86" t="s">
        <v>45</v>
      </c>
      <c r="H104" s="90" t="str">
        <f>+'[1]67'!$D$60</f>
        <v>Besparelse er ifg. Forvaltning udmeldt, mangler dokumentation</v>
      </c>
      <c r="I104" s="91">
        <v>0.7</v>
      </c>
      <c r="J104" s="91"/>
      <c r="K104" s="91">
        <v>0.7</v>
      </c>
      <c r="L104" s="91">
        <v>0.7</v>
      </c>
      <c r="M104" s="92">
        <f>+'[1]67'!$B$11</f>
        <v>1</v>
      </c>
      <c r="N104" s="92">
        <f>+'[1]67'!$B$12</f>
        <v>1</v>
      </c>
      <c r="O104" s="70"/>
      <c r="P104" s="93" t="str">
        <f>+VLOOKUP("X",'[1]67'!$B$22:$C$25,2,0)</f>
        <v>Puljeinddragelse</v>
      </c>
      <c r="Q104" s="93" t="str">
        <f>+VLOOKUP("X",'[1]67'!$B$28:$C$29,2,0)</f>
        <v>Engangs</v>
      </c>
      <c r="R104" s="92" t="str">
        <f>+'[1]67'!$B$39</f>
        <v>Ja</v>
      </c>
      <c r="S104" s="92" t="str">
        <f>+'[1]67'!$B$60</f>
        <v>Usikkert</v>
      </c>
      <c r="T104" s="99">
        <v>1</v>
      </c>
      <c r="U104" s="65">
        <f t="shared" si="4"/>
        <v>0.0034031960872968436</v>
      </c>
      <c r="V104" s="65">
        <f t="shared" si="5"/>
        <v>0.006806392174593687</v>
      </c>
      <c r="W104" s="95" t="str">
        <f>+'[1]67'!$D$60</f>
        <v>Besparelse er ifg. Forvaltning udmeldt, mangler dokumentation</v>
      </c>
      <c r="X104" s="95" t="str">
        <f>+'[1]67'!$D$39</f>
        <v>Der er i 2007 budgetteret med 1,4 mio til "Tosprogsindsats, efteruddannelse",</v>
      </c>
      <c r="Y104" s="71" t="s">
        <v>60</v>
      </c>
    </row>
    <row r="105" spans="1:25" s="103" customFormat="1" ht="31.5">
      <c r="A105" s="85">
        <v>68</v>
      </c>
      <c r="B105" s="86" t="s">
        <v>97</v>
      </c>
      <c r="C105" s="86" t="s">
        <v>117</v>
      </c>
      <c r="D105" s="87"/>
      <c r="E105" s="101"/>
      <c r="F105" s="98" t="s">
        <v>77</v>
      </c>
      <c r="G105" s="86" t="s">
        <v>45</v>
      </c>
      <c r="H105" s="90">
        <f>+'[1]68'!$D$60</f>
        <v>0</v>
      </c>
      <c r="I105" s="91">
        <v>2.1</v>
      </c>
      <c r="J105" s="91"/>
      <c r="K105" s="91"/>
      <c r="L105" s="91"/>
      <c r="M105" s="92">
        <f>+'[1]68'!$B$11</f>
        <v>1</v>
      </c>
      <c r="N105" s="92">
        <f>+'[1]68'!$B$12</f>
        <v>1</v>
      </c>
      <c r="O105" s="68"/>
      <c r="P105" s="93" t="str">
        <f>+VLOOKUP("X",'[1]68'!$B$22:$C$25,2,0)</f>
        <v>Puljeinddragelse</v>
      </c>
      <c r="Q105" s="93" t="str">
        <f>+VLOOKUP("X",'[1]68'!$B$28:$C$29,2,0)</f>
        <v>Engangs</v>
      </c>
      <c r="R105" s="92" t="str">
        <f>+'[1]68'!$B$39</f>
        <v>Ja</v>
      </c>
      <c r="S105" s="92" t="str">
        <f>+'[1]68'!$B$60</f>
        <v>Ja</v>
      </c>
      <c r="T105" s="102">
        <v>2</v>
      </c>
      <c r="U105" s="65">
        <f t="shared" si="4"/>
        <v>0.020419176523781064</v>
      </c>
      <c r="V105" s="65">
        <f t="shared" si="5"/>
        <v>0.020419176523781064</v>
      </c>
      <c r="W105" s="95">
        <f>+'[1]68'!$D$60</f>
        <v>0</v>
      </c>
      <c r="X105" s="95" t="str">
        <f>+'[1]68'!$D$39</f>
        <v>ikke udmeldt i decentralt budget 2007</v>
      </c>
      <c r="Y105" s="67" t="s">
        <v>49</v>
      </c>
    </row>
    <row r="106" spans="1:25" s="100" customFormat="1" ht="31.5">
      <c r="A106" s="85">
        <v>69</v>
      </c>
      <c r="B106" s="86" t="s">
        <v>97</v>
      </c>
      <c r="C106" s="86" t="s">
        <v>118</v>
      </c>
      <c r="D106" s="87">
        <v>2007</v>
      </c>
      <c r="E106" s="97"/>
      <c r="F106" s="98" t="s">
        <v>77</v>
      </c>
      <c r="G106" s="86" t="s">
        <v>45</v>
      </c>
      <c r="H106" s="90">
        <f>+'[1]69'!$D$60</f>
        <v>0</v>
      </c>
      <c r="I106" s="91">
        <v>1.297</v>
      </c>
      <c r="J106" s="91"/>
      <c r="K106" s="91">
        <v>1.297</v>
      </c>
      <c r="L106" s="91">
        <v>1.297</v>
      </c>
      <c r="M106" s="92">
        <f>+'[1]69'!$B$11</f>
        <v>1</v>
      </c>
      <c r="N106" s="92">
        <f>+'[1]69'!$B$12</f>
        <v>1</v>
      </c>
      <c r="O106" s="68"/>
      <c r="P106" s="93" t="str">
        <f>+VLOOKUP("X",'[1]69'!$B$22:$C$25,2,0)</f>
        <v>Puljeinddragelse</v>
      </c>
      <c r="Q106" s="93" t="str">
        <f>+VLOOKUP("X",'[1]69'!$B$28:$C$29,2,0)</f>
        <v>Engangs</v>
      </c>
      <c r="R106" s="92" t="str">
        <f>+'[1]69'!$B$39</f>
        <v>Ja</v>
      </c>
      <c r="S106" s="92" t="str">
        <f>+'[1]69'!$B$60</f>
        <v>Ja</v>
      </c>
      <c r="T106" s="99">
        <v>2</v>
      </c>
      <c r="U106" s="65">
        <f t="shared" si="4"/>
        <v>0.012611272357782874</v>
      </c>
      <c r="V106" s="65">
        <f t="shared" si="5"/>
        <v>0.012611272357782874</v>
      </c>
      <c r="W106" s="95">
        <f>+'[1]69'!$D$60</f>
        <v>0</v>
      </c>
      <c r="X106" s="95" t="str">
        <f>+'[1]69'!$D$39</f>
        <v>ikke udmeldt  i decentralt 2007</v>
      </c>
      <c r="Y106" s="67" t="s">
        <v>49</v>
      </c>
    </row>
    <row r="107" spans="1:25" s="100" customFormat="1" ht="94.5">
      <c r="A107" s="85">
        <v>70</v>
      </c>
      <c r="B107" s="86" t="s">
        <v>97</v>
      </c>
      <c r="C107" s="86" t="s">
        <v>119</v>
      </c>
      <c r="D107" s="87">
        <v>2007</v>
      </c>
      <c r="E107" s="97"/>
      <c r="F107" s="98" t="s">
        <v>77</v>
      </c>
      <c r="G107" s="86" t="s">
        <v>45</v>
      </c>
      <c r="H107" s="90" t="str">
        <f>+'[1]70'!$D$60</f>
        <v>Afsat budget til skolebestyrelsesvalg reduceres med 85%. Budgettet har karakter af en opsparing til valgenes afholdelse. Såfremt opsparingen reduceres vil pengene mangle når valget skal afholdes. Det vurderes således at der på sigt skal tilvejebringes alternativ finansiering til denne besparelse</v>
      </c>
      <c r="I107" s="91">
        <v>0.25</v>
      </c>
      <c r="J107" s="91"/>
      <c r="K107" s="91">
        <v>0</v>
      </c>
      <c r="L107" s="91">
        <v>0</v>
      </c>
      <c r="M107" s="92">
        <f>+'[1]70'!$B$11</f>
        <v>1</v>
      </c>
      <c r="N107" s="92">
        <f>+'[1]70'!$B$12</f>
        <v>1</v>
      </c>
      <c r="O107" s="70"/>
      <c r="P107" s="93" t="str">
        <f>+VLOOKUP("X",'[1]70'!$B$22:$C$25,2,0)</f>
        <v>Puljeinddragelse</v>
      </c>
      <c r="Q107" s="93" t="str">
        <f>+VLOOKUP("X",'[1]70'!$B$28:$C$29,2,0)</f>
        <v>Engangs</v>
      </c>
      <c r="R107" s="92" t="str">
        <f>+'[1]70'!$B$39</f>
        <v>Ja</v>
      </c>
      <c r="S107" s="92" t="str">
        <f>+'[1]70'!$B$60</f>
        <v>Usikkert</v>
      </c>
      <c r="T107" s="99">
        <v>1</v>
      </c>
      <c r="U107" s="65">
        <f t="shared" si="4"/>
        <v>0.0012154271740345871</v>
      </c>
      <c r="V107" s="65">
        <f t="shared" si="5"/>
        <v>0.0024308543480691743</v>
      </c>
      <c r="W107" s="95" t="str">
        <f>+'[1]70'!$D$60</f>
        <v>Afsat budget til skolebestyrelsesvalg reduceres med 85%. Budgettet har karakter af en opsparing til valgenes afholdelse. Såfremt opsparingen reduceres vil pengene mangle når valget skal afholdes. Det vurderes således at der på sigt skal tilvejebringes alternativ finansiering til denne besparelse</v>
      </c>
      <c r="X107" s="95" t="str">
        <f>+'[1]70'!$D$39</f>
        <v>ikke udmeldt i decentralt budget 2007</v>
      </c>
      <c r="Y107" s="71" t="s">
        <v>60</v>
      </c>
    </row>
    <row r="108" spans="1:25" s="100" customFormat="1" ht="31.5">
      <c r="A108" s="85">
        <v>71</v>
      </c>
      <c r="B108" s="86" t="s">
        <v>97</v>
      </c>
      <c r="C108" s="86" t="s">
        <v>120</v>
      </c>
      <c r="D108" s="87">
        <v>2007</v>
      </c>
      <c r="E108" s="97"/>
      <c r="F108" s="98" t="s">
        <v>77</v>
      </c>
      <c r="G108" s="86" t="s">
        <v>45</v>
      </c>
      <c r="H108" s="90">
        <f>+'[1]71'!$D$60</f>
        <v>0</v>
      </c>
      <c r="I108" s="91">
        <v>0.15</v>
      </c>
      <c r="J108" s="91"/>
      <c r="K108" s="91">
        <v>0.15</v>
      </c>
      <c r="L108" s="91">
        <v>0.15</v>
      </c>
      <c r="M108" s="92">
        <f>+'[1]71'!$B$11</f>
        <v>1</v>
      </c>
      <c r="N108" s="92">
        <f>+'[1]71'!$B$12</f>
        <v>1</v>
      </c>
      <c r="O108" s="68"/>
      <c r="P108" s="93" t="str">
        <f>+VLOOKUP("X",'[1]71'!$B$22:$C$25,2,0)</f>
        <v>Puljeinddragelse</v>
      </c>
      <c r="Q108" s="93" t="str">
        <f>+VLOOKUP("X",'[1]71'!$B$28:$C$29,2,0)</f>
        <v>Engangs</v>
      </c>
      <c r="R108" s="92" t="str">
        <f>+'[1]71'!$B$39</f>
        <v>Ja</v>
      </c>
      <c r="S108" s="92" t="str">
        <f>+'[1]71'!$B$60</f>
        <v>Ja</v>
      </c>
      <c r="T108" s="99">
        <v>2</v>
      </c>
      <c r="U108" s="65">
        <f t="shared" si="4"/>
        <v>0.0014585126088415045</v>
      </c>
      <c r="V108" s="65">
        <f t="shared" si="5"/>
        <v>0.0014585126088415045</v>
      </c>
      <c r="W108" s="95">
        <f>+'[1]71'!$D$60</f>
        <v>0</v>
      </c>
      <c r="X108" s="95">
        <f>+'[1]71'!$D$39</f>
        <v>0</v>
      </c>
      <c r="Y108" s="67" t="s">
        <v>49</v>
      </c>
    </row>
    <row r="109" spans="1:25" s="100" customFormat="1" ht="63">
      <c r="A109" s="85">
        <v>72</v>
      </c>
      <c r="B109" s="86" t="s">
        <v>97</v>
      </c>
      <c r="C109" s="86" t="s">
        <v>121</v>
      </c>
      <c r="D109" s="87">
        <v>2007</v>
      </c>
      <c r="E109" s="97"/>
      <c r="F109" s="98" t="s">
        <v>77</v>
      </c>
      <c r="G109" s="86" t="s">
        <v>45</v>
      </c>
      <c r="H109" s="90">
        <f>+'[1]72'!$D$60</f>
        <v>0</v>
      </c>
      <c r="I109" s="91">
        <v>0.519</v>
      </c>
      <c r="J109" s="91"/>
      <c r="K109" s="91">
        <v>0.519</v>
      </c>
      <c r="L109" s="91">
        <v>0.519</v>
      </c>
      <c r="M109" s="92">
        <f>+'[1]72'!$B$11</f>
        <v>1</v>
      </c>
      <c r="N109" s="92">
        <f>+'[1]72'!$B$12</f>
        <v>1</v>
      </c>
      <c r="O109" s="68"/>
      <c r="P109" s="93" t="str">
        <f>+VLOOKUP("X",'[1]72'!$B$22:$C$25,2,0)</f>
        <v>Puljeinddragelse</v>
      </c>
      <c r="Q109" s="93" t="str">
        <f>+VLOOKUP("X",'[1]72'!$B$28:$C$29,2,0)</f>
        <v>Engangs</v>
      </c>
      <c r="R109" s="92" t="str">
        <f>+'[1]72'!$B$39</f>
        <v>Ja</v>
      </c>
      <c r="S109" s="92" t="str">
        <f>+'[1]72'!$B$60</f>
        <v>Ja</v>
      </c>
      <c r="T109" s="99">
        <v>2</v>
      </c>
      <c r="U109" s="65">
        <f t="shared" si="4"/>
        <v>0.005046453626591606</v>
      </c>
      <c r="V109" s="65">
        <f t="shared" si="5"/>
        <v>0.005046453626591606</v>
      </c>
      <c r="W109" s="95">
        <f>+'[1]72'!$D$60</f>
        <v>0</v>
      </c>
      <c r="X109" s="95" t="str">
        <f>+'[1]72'!$D$39</f>
        <v>PISA - puljen er der i 2007 budgetteret 6,05 mio. til, LEKS fremgik ikke af budgettet</v>
      </c>
      <c r="Y109" s="67" t="s">
        <v>49</v>
      </c>
    </row>
    <row r="110" spans="1:25" s="100" customFormat="1" ht="47.25">
      <c r="A110" s="85">
        <v>73</v>
      </c>
      <c r="B110" s="86" t="s">
        <v>97</v>
      </c>
      <c r="C110" s="86" t="s">
        <v>122</v>
      </c>
      <c r="D110" s="87">
        <v>2007</v>
      </c>
      <c r="E110" s="97"/>
      <c r="F110" s="98" t="s">
        <v>77</v>
      </c>
      <c r="G110" s="86" t="s">
        <v>45</v>
      </c>
      <c r="H110" s="90">
        <f>+'[1]73'!$D$60</f>
        <v>0</v>
      </c>
      <c r="I110" s="91">
        <v>0.168</v>
      </c>
      <c r="J110" s="91"/>
      <c r="K110" s="91">
        <v>0.168</v>
      </c>
      <c r="L110" s="91">
        <v>0.168</v>
      </c>
      <c r="M110" s="92">
        <f>+'[1]73'!$B$11</f>
        <v>1</v>
      </c>
      <c r="N110" s="92">
        <f>+'[1]73'!$B$12</f>
        <v>1</v>
      </c>
      <c r="O110" s="68"/>
      <c r="P110" s="93" t="str">
        <f>+VLOOKUP("X",'[1]73'!$B$22:$C$25,2,0)</f>
        <v>Puljeinddragelse</v>
      </c>
      <c r="Q110" s="93" t="str">
        <f>+VLOOKUP("X",'[1]73'!$B$28:$C$29,2,0)</f>
        <v>Engangs</v>
      </c>
      <c r="R110" s="92" t="str">
        <f>+'[1]73'!$B$39</f>
        <v>Ja</v>
      </c>
      <c r="S110" s="92" t="str">
        <f>+'[1]73'!$B$60</f>
        <v>Ja</v>
      </c>
      <c r="T110" s="99">
        <v>2</v>
      </c>
      <c r="U110" s="65">
        <f t="shared" si="4"/>
        <v>0.0016335341219024851</v>
      </c>
      <c r="V110" s="65">
        <f t="shared" si="5"/>
        <v>0.0016335341219024851</v>
      </c>
      <c r="W110" s="95">
        <f>+'[1]73'!$D$60</f>
        <v>0</v>
      </c>
      <c r="X110" s="95">
        <f>+'[1]73'!$D$39</f>
        <v>0</v>
      </c>
      <c r="Y110" s="67" t="s">
        <v>49</v>
      </c>
    </row>
    <row r="111" spans="1:25" s="100" customFormat="1" ht="31.5">
      <c r="A111" s="85">
        <v>74</v>
      </c>
      <c r="B111" s="86" t="s">
        <v>97</v>
      </c>
      <c r="C111" s="86" t="s">
        <v>123</v>
      </c>
      <c r="D111" s="87">
        <v>2007</v>
      </c>
      <c r="E111" s="97"/>
      <c r="F111" s="98" t="s">
        <v>77</v>
      </c>
      <c r="G111" s="86" t="s">
        <v>45</v>
      </c>
      <c r="H111" s="90">
        <f>+'[1]74'!$D$60</f>
        <v>0</v>
      </c>
      <c r="I111" s="91">
        <v>0.099</v>
      </c>
      <c r="J111" s="91"/>
      <c r="K111" s="91">
        <v>0.099</v>
      </c>
      <c r="L111" s="91">
        <v>0.099</v>
      </c>
      <c r="M111" s="92">
        <f>+'[1]74'!$B$11</f>
        <v>1</v>
      </c>
      <c r="N111" s="92">
        <f>+'[1]74'!$B$12</f>
        <v>1</v>
      </c>
      <c r="O111" s="68"/>
      <c r="P111" s="93" t="str">
        <f>+VLOOKUP("X",'[1]74'!$B$22:$C$25,2,0)</f>
        <v>Puljeinddragelse</v>
      </c>
      <c r="Q111" s="93" t="str">
        <f>+VLOOKUP("X",'[1]74'!$B$28:$C$29,2,0)</f>
        <v>Engangs</v>
      </c>
      <c r="R111" s="92" t="str">
        <f>+'[1]74'!$B$39</f>
        <v>Ja</v>
      </c>
      <c r="S111" s="92" t="str">
        <f>+'[1]74'!$B$60</f>
        <v>Ja</v>
      </c>
      <c r="T111" s="99">
        <v>2</v>
      </c>
      <c r="U111" s="65">
        <f t="shared" si="4"/>
        <v>0.000962618321835393</v>
      </c>
      <c r="V111" s="65">
        <f t="shared" si="5"/>
        <v>0.000962618321835393</v>
      </c>
      <c r="W111" s="95">
        <f>+'[1]74'!$D$60</f>
        <v>0</v>
      </c>
      <c r="X111" s="95">
        <f>+'[1]74'!$D$39</f>
        <v>0</v>
      </c>
      <c r="Y111" s="67" t="s">
        <v>49</v>
      </c>
    </row>
    <row r="112" spans="1:25" s="100" customFormat="1" ht="63">
      <c r="A112" s="85">
        <v>75</v>
      </c>
      <c r="B112" s="86" t="s">
        <v>97</v>
      </c>
      <c r="C112" s="86" t="s">
        <v>124</v>
      </c>
      <c r="D112" s="87">
        <v>2007</v>
      </c>
      <c r="E112" s="97"/>
      <c r="F112" s="98" t="s">
        <v>77</v>
      </c>
      <c r="G112" s="86" t="s">
        <v>45</v>
      </c>
      <c r="H112" s="90">
        <f>+'[1]75'!$D$60</f>
        <v>0</v>
      </c>
      <c r="I112" s="91">
        <v>1</v>
      </c>
      <c r="J112" s="91"/>
      <c r="K112" s="91">
        <v>1</v>
      </c>
      <c r="L112" s="91">
        <v>1</v>
      </c>
      <c r="M112" s="92">
        <f>+'[1]75'!$B$11</f>
        <v>1</v>
      </c>
      <c r="N112" s="92">
        <f>+'[1]75'!$B$12</f>
        <v>1</v>
      </c>
      <c r="O112" s="68"/>
      <c r="P112" s="93" t="str">
        <f>+VLOOKUP("X",'[1]75'!$B$22:$C$25,2,0)</f>
        <v>Puljeinddragelse</v>
      </c>
      <c r="Q112" s="93" t="str">
        <f>+VLOOKUP("X",'[1]75'!$B$28:$C$29,2,0)</f>
        <v>Engangs</v>
      </c>
      <c r="R112" s="92" t="str">
        <f>+'[1]75'!$B$39</f>
        <v>Ja</v>
      </c>
      <c r="S112" s="92" t="str">
        <f>+'[1]75'!$B$60</f>
        <v>Ja</v>
      </c>
      <c r="T112" s="99">
        <v>2</v>
      </c>
      <c r="U112" s="65">
        <f t="shared" si="4"/>
        <v>0.009723417392276697</v>
      </c>
      <c r="V112" s="65">
        <f t="shared" si="5"/>
        <v>0.009723417392276697</v>
      </c>
      <c r="W112" s="95">
        <f>+'[1]75'!$D$60</f>
        <v>0</v>
      </c>
      <c r="X112" s="95" t="str">
        <f>+'[1]75'!$D$39</f>
        <v>Puljen er i 2007 budgetteret med et beløb på 0,12 mio.</v>
      </c>
      <c r="Y112" s="67" t="s">
        <v>49</v>
      </c>
    </row>
    <row r="113" spans="1:25" s="72" customFormat="1" ht="31.5">
      <c r="A113" s="104">
        <v>76</v>
      </c>
      <c r="B113" s="73" t="s">
        <v>125</v>
      </c>
      <c r="C113" s="73" t="s">
        <v>43</v>
      </c>
      <c r="D113" s="74">
        <v>2007</v>
      </c>
      <c r="E113" s="83"/>
      <c r="F113" s="56" t="s">
        <v>44</v>
      </c>
      <c r="G113" s="73"/>
      <c r="H113" s="58" t="str">
        <f>+'[1]76'!$D$60</f>
        <v>Er udmeldt decentralt forudsætter decentral budgetoverholdelse</v>
      </c>
      <c r="I113" s="76">
        <v>0.247</v>
      </c>
      <c r="J113" s="76"/>
      <c r="K113" s="76"/>
      <c r="L113" s="76"/>
      <c r="M113" s="62">
        <f>+'[1]76'!$B$11</f>
        <v>1</v>
      </c>
      <c r="N113" s="62">
        <f>+'[1]76'!$B$12</f>
        <v>1</v>
      </c>
      <c r="O113" s="63"/>
      <c r="P113" s="57" t="str">
        <f>+VLOOKUP("X",'[1]76'!$B$22:$C$25,2,0)</f>
        <v>Generel rammebesparelse</v>
      </c>
      <c r="Q113" s="57" t="str">
        <f>+VLOOKUP("X",'[1]76'!$B$28:$C$29,2,0)</f>
        <v>Varig</v>
      </c>
      <c r="R113" s="62" t="str">
        <f>+'[1]76'!$B$39</f>
        <v>Ja</v>
      </c>
      <c r="S113" s="62" t="str">
        <f>+'[1]76'!$B$60</f>
        <v>Usikkert</v>
      </c>
      <c r="T113" s="64">
        <v>1</v>
      </c>
      <c r="U113" s="65">
        <f t="shared" si="4"/>
        <v>0.001200842047946172</v>
      </c>
      <c r="V113" s="65">
        <f t="shared" si="5"/>
        <v>0.002401684095892344</v>
      </c>
      <c r="W113" s="66" t="str">
        <f>+'[1]76'!$D$60</f>
        <v>Er udmeldt decentralt forudsætter decentral budgetoverholdelse</v>
      </c>
      <c r="X113" s="66">
        <f>+'[1]76'!$D$39</f>
        <v>0</v>
      </c>
      <c r="Y113" s="67" t="s">
        <v>46</v>
      </c>
    </row>
    <row r="114" spans="1:25" s="72" customFormat="1" ht="31.5">
      <c r="A114" s="104">
        <v>77</v>
      </c>
      <c r="B114" s="73" t="s">
        <v>125</v>
      </c>
      <c r="C114" s="73" t="s">
        <v>47</v>
      </c>
      <c r="D114" s="74">
        <v>2007</v>
      </c>
      <c r="E114" s="83"/>
      <c r="F114" s="56" t="s">
        <v>44</v>
      </c>
      <c r="G114" s="73"/>
      <c r="H114" s="58" t="str">
        <f>+'[1]77'!$D$60</f>
        <v>Er udmeldt decentralt forudsætter decentral budgetoverholdelse</v>
      </c>
      <c r="I114" s="76">
        <v>0.135</v>
      </c>
      <c r="J114" s="76"/>
      <c r="K114" s="76"/>
      <c r="L114" s="76"/>
      <c r="M114" s="62">
        <f>+'[1]77'!$B$11</f>
        <v>1</v>
      </c>
      <c r="N114" s="62">
        <f>+'[1]77'!$B$12</f>
        <v>1</v>
      </c>
      <c r="O114" s="63"/>
      <c r="P114" s="57" t="str">
        <f>+VLOOKUP("X",'[1]77'!$B$22:$C$25,2,0)</f>
        <v>Generel rammebesparelse</v>
      </c>
      <c r="Q114" s="57" t="str">
        <f>+VLOOKUP("X",'[1]77'!$B$28:$C$29,2,0)</f>
        <v>Varig</v>
      </c>
      <c r="R114" s="62" t="str">
        <f>+'[1]77'!$B$39</f>
        <v>Ja</v>
      </c>
      <c r="S114" s="62" t="str">
        <f>+'[1]77'!$B$60</f>
        <v>Usikkert</v>
      </c>
      <c r="T114" s="64">
        <v>1</v>
      </c>
      <c r="U114" s="65">
        <f t="shared" si="4"/>
        <v>0.000656330673978677</v>
      </c>
      <c r="V114" s="65">
        <f t="shared" si="5"/>
        <v>0.001312661347957354</v>
      </c>
      <c r="W114" s="66" t="str">
        <f>+'[1]77'!$D$60</f>
        <v>Er udmeldt decentralt forudsætter decentral budgetoverholdelse</v>
      </c>
      <c r="X114" s="66">
        <f>+'[1]77'!$D$39</f>
        <v>0</v>
      </c>
      <c r="Y114" s="67" t="s">
        <v>46</v>
      </c>
    </row>
    <row r="115" spans="1:25" s="72" customFormat="1" ht="31.5">
      <c r="A115" s="104">
        <v>78</v>
      </c>
      <c r="B115" s="73" t="s">
        <v>125</v>
      </c>
      <c r="C115" s="73" t="s">
        <v>55</v>
      </c>
      <c r="D115" s="74">
        <v>2007</v>
      </c>
      <c r="E115" s="83"/>
      <c r="F115" s="56" t="s">
        <v>44</v>
      </c>
      <c r="G115" s="73"/>
      <c r="H115" s="58" t="str">
        <f>+'[1]78'!$D$60</f>
        <v>Er udmeldt decentralt forudsætter decentral budgetoverholdelse</v>
      </c>
      <c r="I115" s="76">
        <v>0.265</v>
      </c>
      <c r="J115" s="76"/>
      <c r="K115" s="76"/>
      <c r="L115" s="76"/>
      <c r="M115" s="62">
        <f>+'[1]78'!$B$11</f>
        <v>1</v>
      </c>
      <c r="N115" s="62">
        <f>+'[1]78'!$B$12</f>
        <v>1</v>
      </c>
      <c r="O115" s="63"/>
      <c r="P115" s="57" t="str">
        <f>+VLOOKUP("X",'[1]78'!$B$22:$C$25,2,0)</f>
        <v>Generel rammebesparelse</v>
      </c>
      <c r="Q115" s="57" t="str">
        <f>+VLOOKUP("X",'[1]78'!$B$28:$C$29,2,0)</f>
        <v>Varig</v>
      </c>
      <c r="R115" s="62" t="str">
        <f>+'[1]78'!$B$39</f>
        <v>Ja</v>
      </c>
      <c r="S115" s="62" t="str">
        <f>+'[1]78'!$B$60</f>
        <v>Usikkert</v>
      </c>
      <c r="T115" s="64">
        <v>1</v>
      </c>
      <c r="U115" s="65">
        <f t="shared" si="4"/>
        <v>0.0012883528044766624</v>
      </c>
      <c r="V115" s="65">
        <f t="shared" si="5"/>
        <v>0.0025767056089533247</v>
      </c>
      <c r="W115" s="66" t="str">
        <f>+'[1]78'!$D$60</f>
        <v>Er udmeldt decentralt forudsætter decentral budgetoverholdelse</v>
      </c>
      <c r="X115" s="66">
        <f>+'[1]78'!$D$39</f>
        <v>0</v>
      </c>
      <c r="Y115" s="67" t="s">
        <v>46</v>
      </c>
    </row>
    <row r="116" spans="1:25" s="72" customFormat="1" ht="31.5">
      <c r="A116" s="104">
        <v>79</v>
      </c>
      <c r="B116" s="73" t="s">
        <v>125</v>
      </c>
      <c r="C116" s="73" t="s">
        <v>63</v>
      </c>
      <c r="D116" s="74">
        <v>2007</v>
      </c>
      <c r="E116" s="83"/>
      <c r="F116" s="56" t="s">
        <v>44</v>
      </c>
      <c r="G116" s="73"/>
      <c r="H116" s="58" t="str">
        <f>+'[1]79'!$D$60</f>
        <v>Er udmeldt decentralt forudsætter decentral budgetoverholdelse</v>
      </c>
      <c r="I116" s="76">
        <v>0.234</v>
      </c>
      <c r="J116" s="76"/>
      <c r="K116" s="76"/>
      <c r="L116" s="76"/>
      <c r="M116" s="62">
        <f>+'[1]79'!$B$11</f>
        <v>1</v>
      </c>
      <c r="N116" s="62">
        <f>+'[1]79'!$B$12</f>
        <v>1</v>
      </c>
      <c r="O116" s="63"/>
      <c r="P116" s="57" t="str">
        <f>+VLOOKUP("X",'[1]79'!$B$22:$C$25,2,0)</f>
        <v>Generel rammebesparelse</v>
      </c>
      <c r="Q116" s="57" t="str">
        <f>+VLOOKUP("X",'[1]79'!$B$28:$C$29,2,0)</f>
        <v>Varig</v>
      </c>
      <c r="R116" s="62" t="str">
        <f>+'[1]79'!$B$39</f>
        <v>Ja</v>
      </c>
      <c r="S116" s="62" t="str">
        <f>+'[1]79'!$B$60</f>
        <v>Usikkert</v>
      </c>
      <c r="T116" s="64">
        <v>1</v>
      </c>
      <c r="U116" s="65">
        <f t="shared" si="4"/>
        <v>0.0011376398348963736</v>
      </c>
      <c r="V116" s="65">
        <f t="shared" si="5"/>
        <v>0.002275279669792747</v>
      </c>
      <c r="W116" s="66" t="str">
        <f>+'[1]79'!$D$60</f>
        <v>Er udmeldt decentralt forudsætter decentral budgetoverholdelse</v>
      </c>
      <c r="X116" s="66">
        <f>+'[1]79'!$D$39</f>
        <v>0</v>
      </c>
      <c r="Y116" s="67" t="s">
        <v>46</v>
      </c>
    </row>
    <row r="117" spans="1:25" s="72" customFormat="1" ht="31.5">
      <c r="A117" s="104">
        <v>80</v>
      </c>
      <c r="B117" s="73" t="s">
        <v>125</v>
      </c>
      <c r="C117" s="73" t="s">
        <v>66</v>
      </c>
      <c r="D117" s="74">
        <v>2007</v>
      </c>
      <c r="E117" s="83"/>
      <c r="F117" s="56" t="s">
        <v>44</v>
      </c>
      <c r="G117" s="73"/>
      <c r="H117" s="58" t="str">
        <f>+'[1]80'!$D$60</f>
        <v>Er udmeldt decentralt forudsætter decentral budgetoverholdelse</v>
      </c>
      <c r="I117" s="76">
        <v>1.003</v>
      </c>
      <c r="J117" s="76"/>
      <c r="K117" s="76"/>
      <c r="L117" s="76"/>
      <c r="M117" s="62">
        <f>+'[1]80'!$B$11</f>
        <v>1</v>
      </c>
      <c r="N117" s="62">
        <f>+'[1]80'!$B$12</f>
        <v>1</v>
      </c>
      <c r="O117" s="63"/>
      <c r="P117" s="57" t="str">
        <f>+VLOOKUP("X",'[1]80'!$B$22:$C$25,2,0)</f>
        <v>Generel rammebesparelse</v>
      </c>
      <c r="Q117" s="57" t="str">
        <f>+VLOOKUP("X",'[1]80'!$B$28:$C$29,2,0)</f>
        <v>Varig</v>
      </c>
      <c r="R117" s="62" t="str">
        <f>+'[1]80'!$B$39</f>
        <v>Ja</v>
      </c>
      <c r="S117" s="62" t="str">
        <f>+'[1]80'!$B$60</f>
        <v>Usikkert</v>
      </c>
      <c r="T117" s="64">
        <v>1</v>
      </c>
      <c r="U117" s="65">
        <f t="shared" si="4"/>
        <v>0.004876293822226763</v>
      </c>
      <c r="V117" s="65">
        <f t="shared" si="5"/>
        <v>0.009752587644453525</v>
      </c>
      <c r="W117" s="66" t="str">
        <f>+'[1]80'!$D$60</f>
        <v>Er udmeldt decentralt forudsætter decentral budgetoverholdelse</v>
      </c>
      <c r="X117" s="66">
        <f>+'[1]80'!$D$39</f>
        <v>0</v>
      </c>
      <c r="Y117" s="67" t="s">
        <v>46</v>
      </c>
    </row>
    <row r="118" spans="1:25" ht="31.5">
      <c r="A118" s="104">
        <v>81</v>
      </c>
      <c r="B118" s="73" t="s">
        <v>125</v>
      </c>
      <c r="C118" s="73" t="s">
        <v>126</v>
      </c>
      <c r="D118" s="74">
        <v>2007</v>
      </c>
      <c r="E118" s="75"/>
      <c r="F118" s="73" t="s">
        <v>72</v>
      </c>
      <c r="G118" s="73" t="s">
        <v>45</v>
      </c>
      <c r="H118" s="58" t="str">
        <f>+'[1]81'!$D$60</f>
        <v>Er udmeldt decentralt forudsætter decentral budgetoverholdelse</v>
      </c>
      <c r="I118" s="76">
        <v>0.7</v>
      </c>
      <c r="J118" s="76"/>
      <c r="K118" s="76">
        <v>0.7</v>
      </c>
      <c r="L118" s="76">
        <v>0.7</v>
      </c>
      <c r="M118" s="62">
        <f>+'[1]81'!$B$11</f>
        <v>1</v>
      </c>
      <c r="N118" s="62">
        <f>+'[1]81'!$B$12</f>
        <v>1</v>
      </c>
      <c r="O118" s="63"/>
      <c r="P118" s="57" t="str">
        <f>+VLOOKUP("X",'[1]81'!$B$22:$C$25,2,0)</f>
        <v>Puljeinddragelse</v>
      </c>
      <c r="Q118" s="57" t="str">
        <f>+VLOOKUP("X",'[1]81'!$B$28:$C$29,2,0)</f>
        <v>Varig</v>
      </c>
      <c r="R118" s="62" t="str">
        <f>+'[1]81'!$B$39</f>
        <v>Ja</v>
      </c>
      <c r="S118" s="62" t="str">
        <f>+'[1]81'!$B$60</f>
        <v>Usikkert</v>
      </c>
      <c r="T118" s="77">
        <v>1</v>
      </c>
      <c r="U118" s="65">
        <f t="shared" si="4"/>
        <v>0.0034031960872968436</v>
      </c>
      <c r="V118" s="65">
        <f t="shared" si="5"/>
        <v>0.006806392174593687</v>
      </c>
      <c r="W118" s="66" t="str">
        <f>+'[1]81'!$D$60</f>
        <v>Er udmeldt decentralt forudsætter decentral budgetoverholdelse</v>
      </c>
      <c r="X118" s="66" t="str">
        <f>+'[1]81'!$D$39</f>
        <v>Nej</v>
      </c>
      <c r="Y118" s="67" t="s">
        <v>46</v>
      </c>
    </row>
    <row r="119" spans="1:25" s="72" customFormat="1" ht="31.5">
      <c r="A119" s="105">
        <v>82</v>
      </c>
      <c r="B119" s="73" t="s">
        <v>127</v>
      </c>
      <c r="C119" s="73" t="s">
        <v>128</v>
      </c>
      <c r="D119" s="74"/>
      <c r="E119" s="83"/>
      <c r="F119" s="56" t="s">
        <v>44</v>
      </c>
      <c r="G119" s="73"/>
      <c r="H119" s="58" t="str">
        <f>+'[1]82'!$D$60</f>
        <v>Besparelsen afhænger af generel budgetoverholdelse i Administrationen</v>
      </c>
      <c r="I119" s="76">
        <v>1.548</v>
      </c>
      <c r="J119" s="76"/>
      <c r="K119" s="76"/>
      <c r="L119" s="76"/>
      <c r="M119" s="62">
        <f>+'[1]82'!$B$11</f>
        <v>1</v>
      </c>
      <c r="N119" s="62">
        <f>+'[1]82'!$B$12</f>
        <v>1</v>
      </c>
      <c r="O119" s="70"/>
      <c r="P119" s="57" t="str">
        <f>+VLOOKUP("X",'[1]82'!$B$22:$C$25,2,0)</f>
        <v>Individuel besparelse</v>
      </c>
      <c r="Q119" s="57" t="str">
        <f>+VLOOKUP("X",'[1]82'!$B$28:$C$29,2,0)</f>
        <v>Varig</v>
      </c>
      <c r="R119" s="62" t="str">
        <f>+'[1]82'!$B$39</f>
        <v>Ja</v>
      </c>
      <c r="S119" s="62" t="str">
        <f>+'[1]82'!$B$60</f>
        <v>Usikkert</v>
      </c>
      <c r="T119" s="64">
        <v>1</v>
      </c>
      <c r="U119" s="65">
        <f t="shared" si="4"/>
        <v>0.007525925061622163</v>
      </c>
      <c r="V119" s="65">
        <f t="shared" si="5"/>
        <v>0.015051850123244327</v>
      </c>
      <c r="W119" s="66" t="str">
        <f>+'[1]82'!$D$60</f>
        <v>Besparelsen afhænger af generel budgetoverholdelse i Administrationen</v>
      </c>
      <c r="X119" s="66">
        <f>+'[1]82'!$D$39</f>
        <v>0</v>
      </c>
      <c r="Y119" s="71" t="s">
        <v>60</v>
      </c>
    </row>
    <row r="120" spans="1:25" s="72" customFormat="1" ht="31.5">
      <c r="A120" s="105">
        <v>83</v>
      </c>
      <c r="B120" s="73" t="s">
        <v>127</v>
      </c>
      <c r="C120" s="73" t="s">
        <v>55</v>
      </c>
      <c r="D120" s="74"/>
      <c r="E120" s="83"/>
      <c r="F120" s="56" t="s">
        <v>44</v>
      </c>
      <c r="G120" s="73"/>
      <c r="H120" s="58" t="str">
        <f>+'[1]83'!$D$60</f>
        <v>Besparelsen afhænger af generel budgetoverholdelse i Administrationen</v>
      </c>
      <c r="I120" s="76">
        <v>1.369</v>
      </c>
      <c r="J120" s="76"/>
      <c r="K120" s="76"/>
      <c r="L120" s="76"/>
      <c r="M120" s="62">
        <f>+'[1]83'!$B$11</f>
        <v>1</v>
      </c>
      <c r="N120" s="62">
        <f>+'[1]83'!$B$12</f>
        <v>1</v>
      </c>
      <c r="O120" s="63"/>
      <c r="P120" s="57" t="str">
        <f>+VLOOKUP("X",'[1]83'!$B$22:$C$25,2,0)</f>
        <v>Individuel besparelse</v>
      </c>
      <c r="Q120" s="57" t="str">
        <f>+VLOOKUP("X",'[1]83'!$B$28:$C$29,2,0)</f>
        <v>Varig</v>
      </c>
      <c r="R120" s="62" t="str">
        <f>+'[1]83'!$B$39</f>
        <v>Ja</v>
      </c>
      <c r="S120" s="62" t="str">
        <f>+'[1]83'!$B$60</f>
        <v>Usikkert</v>
      </c>
      <c r="T120" s="64">
        <v>1</v>
      </c>
      <c r="U120" s="65">
        <f t="shared" si="4"/>
        <v>0.006655679205013399</v>
      </c>
      <c r="V120" s="65">
        <f t="shared" si="5"/>
        <v>0.013311358410026798</v>
      </c>
      <c r="W120" s="66" t="str">
        <f>+'[1]83'!$D$60</f>
        <v>Besparelsen afhænger af generel budgetoverholdelse i Administrationen</v>
      </c>
      <c r="X120" s="66">
        <f>+'[1]83'!$D$39</f>
        <v>0</v>
      </c>
      <c r="Y120" s="67" t="s">
        <v>46</v>
      </c>
    </row>
    <row r="121" spans="1:25" s="72" customFormat="1" ht="31.5">
      <c r="A121" s="105">
        <v>84</v>
      </c>
      <c r="B121" s="73" t="s">
        <v>127</v>
      </c>
      <c r="C121" s="73" t="s">
        <v>66</v>
      </c>
      <c r="D121" s="74"/>
      <c r="E121" s="83"/>
      <c r="F121" s="56" t="s">
        <v>44</v>
      </c>
      <c r="G121" s="73"/>
      <c r="H121" s="58" t="str">
        <f>+'[1]84'!$D$60</f>
        <v>Besparelsen afhænger af generel budgetoverholdelse i Administrationen</v>
      </c>
      <c r="I121" s="76">
        <v>0.926</v>
      </c>
      <c r="J121" s="76"/>
      <c r="K121" s="76"/>
      <c r="L121" s="76"/>
      <c r="M121" s="62">
        <f>+'[1]84'!$B$11</f>
        <v>1</v>
      </c>
      <c r="N121" s="62">
        <f>+'[1]84'!$B$12</f>
        <v>1</v>
      </c>
      <c r="O121" s="63"/>
      <c r="P121" s="57" t="str">
        <f>+VLOOKUP("X",'[1]84'!$B$22:$C$25,2,0)</f>
        <v>Generel rammebesparelse</v>
      </c>
      <c r="Q121" s="57" t="str">
        <f>+VLOOKUP("X",'[1]84'!$B$28:$C$29,2,0)</f>
        <v>Varig</v>
      </c>
      <c r="R121" s="62">
        <f>+'[1]84'!$B$39</f>
        <v>0</v>
      </c>
      <c r="S121" s="62" t="str">
        <f>+'[1]84'!$B$60</f>
        <v>Usikkert</v>
      </c>
      <c r="T121" s="64">
        <v>1</v>
      </c>
      <c r="U121" s="65">
        <f t="shared" si="4"/>
        <v>0.004501942252624111</v>
      </c>
      <c r="V121" s="65">
        <f t="shared" si="5"/>
        <v>0.009003884505248222</v>
      </c>
      <c r="W121" s="66" t="str">
        <f>+'[1]84'!$D$60</f>
        <v>Besparelsen afhænger af generel budgetoverholdelse i Administrationen</v>
      </c>
      <c r="X121" s="66">
        <f>+'[1]84'!$D$39</f>
        <v>0</v>
      </c>
      <c r="Y121" s="67" t="s">
        <v>46</v>
      </c>
    </row>
    <row r="122" spans="1:25" s="72" customFormat="1" ht="31.5">
      <c r="A122" s="105">
        <v>85</v>
      </c>
      <c r="B122" s="73" t="s">
        <v>127</v>
      </c>
      <c r="C122" s="73" t="s">
        <v>129</v>
      </c>
      <c r="D122" s="74"/>
      <c r="E122" s="83"/>
      <c r="F122" s="56" t="s">
        <v>44</v>
      </c>
      <c r="G122" s="73"/>
      <c r="H122" s="58" t="str">
        <f>+'[1]85'!$D$60</f>
        <v>Mangler dokumentation</v>
      </c>
      <c r="I122" s="76">
        <v>5.325</v>
      </c>
      <c r="J122" s="76"/>
      <c r="K122" s="76"/>
      <c r="L122" s="76"/>
      <c r="M122" s="62">
        <f>+'[1]85'!$B$11</f>
        <v>1</v>
      </c>
      <c r="N122" s="62">
        <f>+'[1]85'!$B$12</f>
        <v>1</v>
      </c>
      <c r="O122" s="70"/>
      <c r="P122" s="57" t="str">
        <f>+VLOOKUP("X",'[1]85'!$B$22:$C$25,2,0)</f>
        <v>Individuel besparelse</v>
      </c>
      <c r="Q122" s="57" t="str">
        <f>+VLOOKUP("X",'[1]85'!$B$28:$C$29,2,0)</f>
        <v>Varig</v>
      </c>
      <c r="R122" s="62" t="str">
        <f>+'[1]85'!$B$39</f>
        <v>Ja</v>
      </c>
      <c r="S122" s="62" t="str">
        <f>+'[1]85'!$B$60</f>
        <v>Usikkert</v>
      </c>
      <c r="T122" s="64">
        <v>1</v>
      </c>
      <c r="U122" s="65">
        <f t="shared" si="4"/>
        <v>0.025888598806936707</v>
      </c>
      <c r="V122" s="65">
        <f t="shared" si="5"/>
        <v>0.051777197613873414</v>
      </c>
      <c r="W122" s="66" t="str">
        <f>+'[1]85'!$D$60</f>
        <v>Mangler dokumentation</v>
      </c>
      <c r="X122" s="66">
        <f>+'[1]85'!$D$39</f>
        <v>0</v>
      </c>
      <c r="Y122" s="71" t="s">
        <v>60</v>
      </c>
    </row>
    <row r="123" spans="1:25" s="71" customFormat="1" ht="31.5">
      <c r="A123" s="105">
        <v>86</v>
      </c>
      <c r="B123" s="73" t="s">
        <v>127</v>
      </c>
      <c r="C123" s="73" t="s">
        <v>130</v>
      </c>
      <c r="D123" s="74">
        <v>2007</v>
      </c>
      <c r="E123" s="106"/>
      <c r="F123" s="73" t="s">
        <v>72</v>
      </c>
      <c r="G123" s="73" t="s">
        <v>45</v>
      </c>
      <c r="H123" s="58">
        <f>+'[1]86'!$D$60</f>
        <v>0</v>
      </c>
      <c r="I123" s="76">
        <v>8.9</v>
      </c>
      <c r="J123" s="76"/>
      <c r="K123" s="76">
        <v>8.9</v>
      </c>
      <c r="L123" s="76">
        <v>8.9</v>
      </c>
      <c r="M123" s="62">
        <f>+'[1]86'!$B$11</f>
        <v>1</v>
      </c>
      <c r="N123" s="62">
        <f>+'[1]86'!$B$12</f>
        <v>1</v>
      </c>
      <c r="O123" s="68"/>
      <c r="P123" s="57" t="str">
        <f>+VLOOKUP("X",'[1]86'!$B$22:$C$25,2,0)</f>
        <v>Individuel besparelse</v>
      </c>
      <c r="Q123" s="57" t="str">
        <f>+VLOOKUP("X",'[1]86'!$B$28:$C$29,2,0)</f>
        <v>Varig</v>
      </c>
      <c r="R123" s="62" t="str">
        <f>+'[1]86'!$B$39</f>
        <v>Ikke konkret</v>
      </c>
      <c r="S123" s="62" t="str">
        <f>+'[1]86'!$B$60</f>
        <v>Ja</v>
      </c>
      <c r="T123" s="107">
        <v>2</v>
      </c>
      <c r="U123" s="65">
        <f t="shared" si="4"/>
        <v>0.0865384147912626</v>
      </c>
      <c r="V123" s="65">
        <f t="shared" si="5"/>
        <v>0.0865384147912626</v>
      </c>
      <c r="W123" s="66">
        <f>+'[1]86'!$D$60</f>
        <v>0</v>
      </c>
      <c r="X123" s="66">
        <f>+'[1]86'!$D$39</f>
        <v>0</v>
      </c>
      <c r="Y123" s="71" t="s">
        <v>49</v>
      </c>
    </row>
    <row r="124" spans="1:25" ht="63">
      <c r="A124" s="105">
        <v>87</v>
      </c>
      <c r="B124" s="73" t="s">
        <v>127</v>
      </c>
      <c r="C124" s="73" t="s">
        <v>131</v>
      </c>
      <c r="D124" s="74">
        <v>2007</v>
      </c>
      <c r="E124" s="75"/>
      <c r="F124" s="73" t="s">
        <v>72</v>
      </c>
      <c r="G124" s="73" t="s">
        <v>45</v>
      </c>
      <c r="H124" s="58" t="str">
        <f>+'[1]87'!$D$60</f>
        <v>Realisering af besparelse afhænger den overordnede økonomiske status</v>
      </c>
      <c r="I124" s="76">
        <v>4.1</v>
      </c>
      <c r="J124" s="76"/>
      <c r="K124" s="76">
        <v>0</v>
      </c>
      <c r="L124" s="76">
        <v>0</v>
      </c>
      <c r="M124" s="62">
        <f>+'[1]87'!$B$11</f>
        <v>1</v>
      </c>
      <c r="N124" s="62">
        <f>+'[1]87'!$B$12</f>
        <v>1</v>
      </c>
      <c r="O124" s="63"/>
      <c r="P124" s="57" t="str">
        <f>+VLOOKUP("X",'[1]87'!$B$22:$C$25,2,0)</f>
        <v>Puljeinddragelse</v>
      </c>
      <c r="Q124" s="57" t="str">
        <f>+VLOOKUP("X",'[1]87'!$B$28:$C$29,2,0)</f>
        <v>Engangs</v>
      </c>
      <c r="R124" s="62" t="str">
        <f>+'[1]87'!$B$39</f>
        <v>Ja</v>
      </c>
      <c r="S124" s="62" t="str">
        <f>+'[1]87'!$B$60</f>
        <v>Usikkert</v>
      </c>
      <c r="T124" s="77">
        <v>1</v>
      </c>
      <c r="U124" s="65">
        <f t="shared" si="4"/>
        <v>0.019933005654167227</v>
      </c>
      <c r="V124" s="65">
        <f t="shared" si="5"/>
        <v>0.039866011308334455</v>
      </c>
      <c r="W124" s="66" t="str">
        <f>+'[1]87'!$D$60</f>
        <v>Realisering af besparelse afhænger den overordnede økonomiske status</v>
      </c>
      <c r="X124" s="66">
        <f>+'[1]87'!$D$39</f>
        <v>0</v>
      </c>
      <c r="Y124" s="67" t="s">
        <v>46</v>
      </c>
    </row>
    <row r="125" spans="1:24" ht="31.5">
      <c r="A125" s="108"/>
      <c r="B125" s="75"/>
      <c r="C125" s="109" t="s">
        <v>132</v>
      </c>
      <c r="D125" s="110"/>
      <c r="E125" s="110"/>
      <c r="F125" s="110"/>
      <c r="G125" s="110"/>
      <c r="H125" s="111"/>
      <c r="I125" s="112">
        <f>+SUM(I34:I124)</f>
        <v>205.68899999999985</v>
      </c>
      <c r="J125" s="112">
        <f>+SUM(J34:J124)</f>
        <v>11.171</v>
      </c>
      <c r="K125" s="112">
        <f>+SUM(K34:K124)</f>
        <v>21.744999999999997</v>
      </c>
      <c r="L125" s="112">
        <f>+SUM(L34:L124)</f>
        <v>21.744999999999997</v>
      </c>
      <c r="M125" s="112">
        <f>+SUM(M34:M124)</f>
        <v>86</v>
      </c>
      <c r="N125" s="113"/>
      <c r="O125" s="75"/>
      <c r="P125" s="114"/>
      <c r="Q125" s="75"/>
      <c r="R125" s="75"/>
      <c r="S125" s="75"/>
      <c r="T125" s="112"/>
      <c r="U125" s="115">
        <f>+SUM(U34:U124)</f>
        <v>1.2263198323682851</v>
      </c>
      <c r="V125" s="115">
        <f>+SUM(V34:V124)</f>
        <v>2.0000000000000018</v>
      </c>
      <c r="W125" s="116"/>
      <c r="X125" s="116"/>
    </row>
    <row r="126" spans="1:24" ht="26.25">
      <c r="A126" s="108"/>
      <c r="B126" s="75"/>
      <c r="C126" s="117" t="s">
        <v>133</v>
      </c>
      <c r="D126" s="75"/>
      <c r="E126" s="75"/>
      <c r="F126" s="75"/>
      <c r="G126" s="75"/>
      <c r="H126" s="79"/>
      <c r="I126" s="118"/>
      <c r="J126" s="118"/>
      <c r="K126" s="118"/>
      <c r="L126" s="118"/>
      <c r="M126" s="113"/>
      <c r="N126" s="112">
        <f>+SUM(N34:N124)</f>
        <v>86</v>
      </c>
      <c r="O126" s="75"/>
      <c r="P126" s="75"/>
      <c r="Q126" s="75"/>
      <c r="R126" s="75"/>
      <c r="S126" s="75"/>
      <c r="T126" s="119" t="s">
        <v>134</v>
      </c>
      <c r="U126" s="120"/>
      <c r="V126" s="121">
        <f>+U125/V125</f>
        <v>0.613159916184142</v>
      </c>
      <c r="W126" s="116"/>
      <c r="X126" s="116"/>
    </row>
    <row r="127" ht="12.75">
      <c r="P127" s="122"/>
    </row>
    <row r="128" ht="12.75">
      <c r="H128" s="123"/>
    </row>
  </sheetData>
  <mergeCells count="7">
    <mergeCell ref="I32:L32"/>
    <mergeCell ref="D27:F27"/>
    <mergeCell ref="D29:F29"/>
    <mergeCell ref="B9:H9"/>
    <mergeCell ref="B23:G23"/>
    <mergeCell ref="D32:E32"/>
    <mergeCell ref="B12:H12"/>
  </mergeCells>
  <hyperlinks>
    <hyperlink ref="A83" location="'47'!A1" display="'47'!A1"/>
    <hyperlink ref="A124" location="'87'!A1" display="'87'!A1"/>
    <hyperlink ref="A123" location="'86'!A1" display="'86'!A1"/>
    <hyperlink ref="A122" location="'85'!A1" display="'85'!A1"/>
    <hyperlink ref="A121" location="'84'!A1" display="'84'!A1"/>
    <hyperlink ref="A120" location="'83'!A1" display="'83'!A1"/>
    <hyperlink ref="A119" location="'82'!A1" display="'82'!A1"/>
    <hyperlink ref="A34" location="'1'!A1" display="'1'!A1"/>
    <hyperlink ref="A35" location="'2'!A1" display="'2'!A1"/>
    <hyperlink ref="A36" location="'3'!A1" display="'3'!A1"/>
    <hyperlink ref="A37" location="'4'!A1" display="'4'!A1"/>
    <hyperlink ref="A38" location="'5'!A1" display="'5'!A1"/>
    <hyperlink ref="A40" location="'6'!A1" display="'6'!A1"/>
    <hyperlink ref="A41" location="'7'!A1" display="'7'!A1"/>
    <hyperlink ref="A42" location="'8'!A1" display="'8'!A1"/>
    <hyperlink ref="A43" location="'9'!A1" display="'9'!A1"/>
    <hyperlink ref="A44" location="'10'!A1" display="'10'!A1"/>
    <hyperlink ref="A45" location="'11'!A1" display="'11'!A1"/>
    <hyperlink ref="A46" location="'12'!A1" display="'12'!A1"/>
    <hyperlink ref="A47" location="'13'!A1" display="'13'!A1"/>
    <hyperlink ref="A48" location="'14'!A1" display="'14'!A1"/>
    <hyperlink ref="A49" location="'15'!A1" display="'15'!A1"/>
    <hyperlink ref="A50" location="'16'!A1" display="'16'!A1"/>
    <hyperlink ref="A51" location="'17'!A1" display="'17'!A1"/>
    <hyperlink ref="A52" location="'18'!A1" display="'18'!A1"/>
    <hyperlink ref="A53" location="'19'!A1" display="'19'!A1"/>
    <hyperlink ref="A54" location="'20'!A1" display="'20'!A1"/>
    <hyperlink ref="A55" location="'21'!A1" display="'21'!A1"/>
    <hyperlink ref="A56" location="'22'!A1" display="'22'!A1"/>
    <hyperlink ref="A57" location="'23'!A1" display="'23'!A1"/>
    <hyperlink ref="A58" location="'24'!A1" display="'24'!A1"/>
    <hyperlink ref="A59" location="'25'!A1" display="'25'!A1"/>
    <hyperlink ref="A60" location="'26'!A1" display="'26'!A1"/>
    <hyperlink ref="A61" location="'27'!A1" display="'27'!A1"/>
    <hyperlink ref="A62" location="'28'!A1" display="'28'!A1"/>
    <hyperlink ref="A63" location="'29'!A1" display="'29'!A1"/>
    <hyperlink ref="A65" location="'30'!A1" display="'30'!A1"/>
    <hyperlink ref="A66" location="'31'!A1" display="'31'!A1"/>
    <hyperlink ref="A67" location="'32'!A1" display="'32'!A1"/>
    <hyperlink ref="A68" location="'33'!A1" display="'33'!A1"/>
    <hyperlink ref="A69" location="'34'!A1" display="'34'!A1"/>
    <hyperlink ref="A70" location="'35'!A1" display="'35'!A1"/>
    <hyperlink ref="A71" location="'36'!A1" display="'36'!A1"/>
    <hyperlink ref="A72" location="'37'!A1" display="'37'!A1"/>
    <hyperlink ref="A73" location="'38'!A1" display="'38'!A1"/>
    <hyperlink ref="A74" location="'39'!A1" display="'39'!A1"/>
    <hyperlink ref="A75" location="'40'!A1" display="'40'!A1"/>
    <hyperlink ref="A76" location="'41'!BA1" display="'41'!BA1"/>
    <hyperlink ref="A77" location="'42'!A1" display="'42'!A1"/>
    <hyperlink ref="A78" location="'43'!A1" display="'43'!A1"/>
    <hyperlink ref="A80" location="'44'!A1" display="'44'!A1"/>
    <hyperlink ref="A81" location="'45'!A1" display="'45'!A1"/>
    <hyperlink ref="A82" location="'46'!A1" display="'46'!A1"/>
    <hyperlink ref="A84" location="'49'!A1" display="'49'!A1"/>
    <hyperlink ref="A85" location="'50'!A1" display="'50'!A1"/>
    <hyperlink ref="A86" location="'51'!A1" display="'51'!A1"/>
    <hyperlink ref="A87" location="'52'!A1" display="'52'!A1"/>
    <hyperlink ref="A88" location="'53'!A1" display="'53'!A1"/>
    <hyperlink ref="A90" location="'54'!A1" display="'54'!A1"/>
    <hyperlink ref="A92" location="'55'!A1" display="'55'!A1"/>
    <hyperlink ref="A93" location="'56'!A1" display="'56'!A1"/>
    <hyperlink ref="A94" location="'57'!A1" display="'57'!A1"/>
    <hyperlink ref="A95" location="'58'!A1" display="'58'!A1"/>
    <hyperlink ref="A96" location="'59'!A1" display="'59'!A1"/>
    <hyperlink ref="A97" location="'60'!A1" display="'60'!A1"/>
    <hyperlink ref="A98" location="'61'!A1" display="'61'!A1"/>
    <hyperlink ref="A99" location="'62'!A1" display="'62'!A1"/>
    <hyperlink ref="A100" location="'63'!A1" display="'63'!A1"/>
    <hyperlink ref="A101" location="'64'!A1" display="'64'!A1"/>
    <hyperlink ref="A102" location="'65'!A1" display="'65'!A1"/>
    <hyperlink ref="A103" location="'66'!A1" display="'66'!A1"/>
    <hyperlink ref="A104" location="'67'!A1" display="'67'!A1"/>
    <hyperlink ref="A105" location="'68'!A1" display="'68'!A1"/>
    <hyperlink ref="A106" location="'69'!A1" display="'69'!A1"/>
    <hyperlink ref="A107" location="'70'!A1" display="'70'!A1"/>
    <hyperlink ref="A108" location="'71'!A1" display="'71'!A1"/>
    <hyperlink ref="A109" location="'72'!A1" display="'72'!A1"/>
    <hyperlink ref="A110" location="'73'!A1" display="'73'!A1"/>
    <hyperlink ref="A111" location="'74'!A1" display="'74'!A1"/>
    <hyperlink ref="A112" location="'75'!A1" display="'75'!A1"/>
    <hyperlink ref="A113" location="'76'!A1" display="'76'!A1"/>
    <hyperlink ref="A114" location="'77'!A1" display="'77'!A1"/>
    <hyperlink ref="A115" location="'78'!A1" display="'78'!A1"/>
    <hyperlink ref="A116" location="'79'!A1" display="'79'!A1"/>
    <hyperlink ref="A117" location="'80'!A1" display="'80'!A1"/>
    <hyperlink ref="A118" location="'81'!A1" display="'81'!A1"/>
    <hyperlink ref="A39" location="'5a'!A1" display="5a"/>
    <hyperlink ref="A64" location="'29a'!A1" display="29a"/>
    <hyperlink ref="A79" location="'43a'!A1" display="43a"/>
    <hyperlink ref="A89" location="'53'!A1" display="'53'!A1"/>
    <hyperlink ref="A91" location="'54a'!A1" display="54a"/>
  </hyperlinks>
  <printOptions/>
  <pageMargins left="0.24" right="0.19" top="1" bottom="1" header="0.5" footer="0.5"/>
  <pageSetup fitToHeight="4" fitToWidth="1" horizontalDpi="600" verticalDpi="600" orientation="landscape" paperSize="9" scale="38" r:id="rId2"/>
  <headerFooter alignWithMargins="0">
    <oddHeader>&amp;LKøbenhavns Kommune&amp;RBørn- og  Ungeforvaltningen</oddHeader>
    <oddFooter>&amp;L&amp;D&amp;Rside &amp;P</oddFooter>
  </headerFooter>
  <rowBreaks count="5" manualBreakCount="5">
    <brk id="30" max="255" man="1"/>
    <brk id="58" max="12" man="1"/>
    <brk id="81" max="255" man="1"/>
    <brk id="101" max="255" man="1"/>
    <brk id="1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 Hersted Hansen</dc:creator>
  <cp:keywords/>
  <dc:description/>
  <cp:lastModifiedBy>BUF</cp:lastModifiedBy>
  <cp:lastPrinted>2007-05-30T10:04:58Z</cp:lastPrinted>
  <dcterms:created xsi:type="dcterms:W3CDTF">2007-05-29T11:52:02Z</dcterms:created>
  <dcterms:modified xsi:type="dcterms:W3CDTF">2007-05-31T10:13:30Z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