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085" windowHeight="60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<sst xmlns="http://schemas.openxmlformats.org/spreadsheetml/2006/main" count="50" uniqueCount="24">
  <si>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>gymnasiet</t>
  </si>
  <si>
    <t>antal unge</t>
  </si>
  <si>
    <t>andel</t>
  </si>
  <si>
    <t>Basisårgang</t>
  </si>
  <si>
    <t>Københavnske ansøgere</t>
  </si>
  <si>
    <t>Gymnasiesøgefrekvens</t>
  </si>
  <si>
    <t>HF</t>
  </si>
  <si>
    <t>HF-søgefrekvens</t>
  </si>
  <si>
    <t>Basisårgangene: er beregnet på grundlag af kendte tal</t>
  </si>
  <si>
    <t xml:space="preserve"> </t>
  </si>
  <si>
    <t>Søgefrekvensen :</t>
  </si>
  <si>
    <t>adskiller sig fra henholdsvis gymnasiefrekvensen og hf-frekvensen ved at være højere, da der sker et vist frafald fra søgetidspunktet (15. Marts) til undervisningens begyndelse.</t>
  </si>
  <si>
    <t>63,2 % af de 15-årige</t>
  </si>
  <si>
    <t>33,8 % af de 16-årige</t>
  </si>
  <si>
    <t>3 % af de 17-årige</t>
  </si>
  <si>
    <t>33,3 % af de 16-årige</t>
  </si>
  <si>
    <t>35,6 % af 17-årige</t>
  </si>
  <si>
    <t>20,7 % af 18-årige</t>
  </si>
  <si>
    <t>10,4 % af 19-årige</t>
  </si>
  <si>
    <t xml:space="preserve">Basisårgange og søgefrekvenser til gymnasiet og hf  </t>
  </si>
  <si>
    <t>Bopælsoplysningerne er for hf oplyst af HF-Fordelingsudvalgetf</t>
  </si>
  <si>
    <t>Bopælsoplysningerne for gymnasieansøgerne er fra optag.dk pr. 5. april 2006</t>
  </si>
  <si>
    <t>6.4.06</t>
  </si>
  <si>
    <t>Bilag 4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</si>
</sst>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workbookViewId="0" topLeftCell="K1">
      <selection activeCell="U2" sqref="U2"/>
    </sheetView>
  </sheetViews>
  <sheetFormatPr defaultColWidth="9.140625" defaultRowHeight="12.75"/>
  <sheetData>
    <row r="1" spans="1:21" ht="18">
      <c r="A1" s="1" t="s">
        <v>19</v>
      </c>
      <c r="O1" s="1"/>
      <c r="U1" s="1" t="s">
        <v>23</v>
      </c>
    </row>
    <row r="2" ht="18">
      <c r="A2" s="1"/>
    </row>
    <row r="3" spans="5:23" ht="12.75">
      <c r="E3" s="2">
        <v>2000</v>
      </c>
      <c r="H3" s="2">
        <v>2001</v>
      </c>
      <c r="K3" s="2">
        <v>2002</v>
      </c>
      <c r="N3" s="2">
        <v>2003</v>
      </c>
      <c r="Q3" s="2">
        <v>2004</v>
      </c>
      <c r="T3" s="2">
        <v>2005</v>
      </c>
      <c r="W3" s="2">
        <v>2006</v>
      </c>
    </row>
    <row r="4" spans="1:23" ht="12.75">
      <c r="A4" s="3" t="s">
        <v>0</v>
      </c>
      <c r="D4" t="s">
        <v>1</v>
      </c>
      <c r="E4" s="4" t="s">
        <v>2</v>
      </c>
      <c r="G4" t="s">
        <v>1</v>
      </c>
      <c r="H4" s="4" t="s">
        <v>2</v>
      </c>
      <c r="J4" t="s">
        <v>1</v>
      </c>
      <c r="K4" s="4" t="s">
        <v>2</v>
      </c>
      <c r="M4" t="s">
        <v>1</v>
      </c>
      <c r="N4" s="4" t="s">
        <v>2</v>
      </c>
      <c r="P4" t="s">
        <v>1</v>
      </c>
      <c r="Q4" s="4" t="s">
        <v>2</v>
      </c>
      <c r="S4" t="s">
        <v>1</v>
      </c>
      <c r="T4" s="4" t="s">
        <v>2</v>
      </c>
      <c r="V4" t="s">
        <v>1</v>
      </c>
      <c r="W4" s="4" t="s">
        <v>2</v>
      </c>
    </row>
    <row r="5" spans="1:23" ht="12.75">
      <c r="A5" t="s">
        <v>12</v>
      </c>
      <c r="D5">
        <v>2897</v>
      </c>
      <c r="E5" s="5">
        <f>(D5/100)*63.2</f>
        <v>1830.904</v>
      </c>
      <c r="G5">
        <v>3057</v>
      </c>
      <c r="H5" s="5">
        <f>(G5/100)*63.2</f>
        <v>1932.0240000000001</v>
      </c>
      <c r="J5">
        <v>3114</v>
      </c>
      <c r="K5" s="5">
        <f>(J5/100)*63.2</f>
        <v>1968.0480000000002</v>
      </c>
      <c r="M5">
        <v>3199</v>
      </c>
      <c r="N5" s="5">
        <f>(M5/100)*63.2</f>
        <v>2021.768</v>
      </c>
      <c r="P5">
        <v>3381</v>
      </c>
      <c r="Q5" s="5">
        <f>(P5/100)*63.2</f>
        <v>2136.7920000000004</v>
      </c>
      <c r="S5">
        <v>3678</v>
      </c>
      <c r="T5" s="5">
        <f>(S5/100)*63.2</f>
        <v>2324.496</v>
      </c>
      <c r="V5">
        <v>3517</v>
      </c>
      <c r="W5" s="5">
        <f>(V5/100)*63.2</f>
        <v>2222.744</v>
      </c>
    </row>
    <row r="6" spans="1:23" ht="12.75">
      <c r="A6" t="s">
        <v>13</v>
      </c>
      <c r="D6">
        <v>2802</v>
      </c>
      <c r="E6" s="5">
        <f>(D6/100)*33.8</f>
        <v>947.0759999999999</v>
      </c>
      <c r="G6">
        <v>2940</v>
      </c>
      <c r="H6" s="5">
        <f>(G6/100)*33.8</f>
        <v>993.7199999999999</v>
      </c>
      <c r="J6">
        <v>3097</v>
      </c>
      <c r="K6" s="5">
        <f>(J6/100)*33.8</f>
        <v>1046.7859999999998</v>
      </c>
      <c r="M6">
        <v>3119</v>
      </c>
      <c r="N6" s="5">
        <f>(M6/100)*33.8</f>
        <v>1054.222</v>
      </c>
      <c r="P6">
        <v>3224</v>
      </c>
      <c r="Q6" s="5">
        <f>(P6/100)*33.8</f>
        <v>1089.712</v>
      </c>
      <c r="S6">
        <v>3391</v>
      </c>
      <c r="T6" s="5">
        <f>(S6/100)*33.8</f>
        <v>1146.158</v>
      </c>
      <c r="V6">
        <v>3657</v>
      </c>
      <c r="W6" s="5">
        <f>(V6/100)*33.8</f>
        <v>1236.0659999999998</v>
      </c>
    </row>
    <row r="7" spans="1:23" ht="12.75">
      <c r="A7" t="s">
        <v>14</v>
      </c>
      <c r="D7">
        <v>2977</v>
      </c>
      <c r="E7" s="5">
        <f>(D7/100)*3</f>
        <v>89.31</v>
      </c>
      <c r="G7">
        <v>2865</v>
      </c>
      <c r="H7" s="5">
        <f>(G7/100)*3</f>
        <v>85.94999999999999</v>
      </c>
      <c r="J7">
        <v>3023</v>
      </c>
      <c r="K7" s="5">
        <f>(J7/100)*3</f>
        <v>90.69</v>
      </c>
      <c r="M7">
        <v>3168</v>
      </c>
      <c r="N7" s="5">
        <f>(M7/100)*3</f>
        <v>95.03999999999999</v>
      </c>
      <c r="P7">
        <v>3208</v>
      </c>
      <c r="Q7" s="5">
        <f>(P7/100)*3</f>
        <v>96.24</v>
      </c>
      <c r="S7">
        <v>3305</v>
      </c>
      <c r="T7" s="5">
        <f>(S7/100)*3</f>
        <v>99.14999999999999</v>
      </c>
      <c r="V7">
        <v>3497</v>
      </c>
      <c r="W7" s="5">
        <f>(V7/100)*3</f>
        <v>104.91</v>
      </c>
    </row>
    <row r="8" spans="1:23" ht="12.75">
      <c r="A8" s="6" t="s">
        <v>3</v>
      </c>
      <c r="B8" s="7"/>
      <c r="C8" s="7"/>
      <c r="D8" s="7">
        <f>SUM(D5:D7)</f>
        <v>8676</v>
      </c>
      <c r="E8" s="8">
        <f>SUM(E5:E7)</f>
        <v>2867.29</v>
      </c>
      <c r="F8" s="7"/>
      <c r="G8" s="7">
        <f>SUM(G5:G7)</f>
        <v>8862</v>
      </c>
      <c r="H8" s="8">
        <f>SUM(H5:H7)</f>
        <v>3011.694</v>
      </c>
      <c r="I8" s="7"/>
      <c r="J8" s="7">
        <f>SUM(J5:J7)</f>
        <v>9234</v>
      </c>
      <c r="K8" s="8">
        <f>SUM(K5:K7)</f>
        <v>3105.524</v>
      </c>
      <c r="L8" s="7"/>
      <c r="M8" s="7">
        <f>SUM(M5:M7)</f>
        <v>9486</v>
      </c>
      <c r="N8" s="8">
        <f>SUM(N5:N7)</f>
        <v>3171.0299999999997</v>
      </c>
      <c r="O8" s="7"/>
      <c r="P8" s="7">
        <f>SUM(P5:P7)</f>
        <v>9813</v>
      </c>
      <c r="Q8" s="8">
        <f>SUM(Q5:Q7)</f>
        <v>3322.744</v>
      </c>
      <c r="R8" s="7"/>
      <c r="S8" s="7">
        <f>SUM(S5:S7)</f>
        <v>10374</v>
      </c>
      <c r="T8" s="8">
        <f>SUM(T5:T7)</f>
        <v>3569.804</v>
      </c>
      <c r="U8" s="7"/>
      <c r="V8" s="7">
        <f>SUM(V5:V7)</f>
        <v>10671</v>
      </c>
      <c r="W8" s="8">
        <f>SUM(W5:W7)</f>
        <v>3563.72</v>
      </c>
    </row>
    <row r="10" spans="1:23" ht="12.75">
      <c r="A10" t="s">
        <v>4</v>
      </c>
      <c r="E10" s="5">
        <v>1218</v>
      </c>
      <c r="H10" s="5">
        <v>1208</v>
      </c>
      <c r="K10" s="5">
        <v>1394</v>
      </c>
      <c r="N10" s="5">
        <v>1546</v>
      </c>
      <c r="Q10" s="5">
        <v>1561</v>
      </c>
      <c r="T10" s="5">
        <v>1748</v>
      </c>
      <c r="W10" s="5">
        <v>1727</v>
      </c>
    </row>
    <row r="11" spans="1:23" ht="12.75">
      <c r="A11" s="6" t="s">
        <v>5</v>
      </c>
      <c r="B11" s="7"/>
      <c r="C11" s="7"/>
      <c r="D11" s="7"/>
      <c r="E11" s="9">
        <f>(E10/E8)*100</f>
        <v>42.47913535080163</v>
      </c>
      <c r="F11" s="7"/>
      <c r="G11" s="7"/>
      <c r="H11" s="9">
        <f>(H10/H8)*100</f>
        <v>40.110316652355785</v>
      </c>
      <c r="I11" s="7"/>
      <c r="J11" s="7"/>
      <c r="K11" s="9">
        <f>(K10/K8)*100</f>
        <v>44.88775485232122</v>
      </c>
      <c r="L11" s="7"/>
      <c r="M11" s="7"/>
      <c r="N11" s="9">
        <f>(N10/N8)*100</f>
        <v>48.75387492392062</v>
      </c>
      <c r="O11" s="7"/>
      <c r="P11" s="7"/>
      <c r="Q11" s="9">
        <f>(Q10/Q8)*100</f>
        <v>46.9792436612631</v>
      </c>
      <c r="R11" s="7"/>
      <c r="S11" s="7"/>
      <c r="T11" s="9">
        <f>(T10/T8)*100</f>
        <v>48.96627377861641</v>
      </c>
      <c r="U11" s="7"/>
      <c r="V11" s="7"/>
      <c r="W11" s="9">
        <f>(W10/W8)*100</f>
        <v>48.46059735332742</v>
      </c>
    </row>
    <row r="13" spans="1:23" ht="12.75">
      <c r="A13" s="3" t="s">
        <v>6</v>
      </c>
      <c r="D13" t="s">
        <v>1</v>
      </c>
      <c r="E13" s="4" t="s">
        <v>2</v>
      </c>
      <c r="G13" t="s">
        <v>1</v>
      </c>
      <c r="H13" s="4" t="s">
        <v>2</v>
      </c>
      <c r="J13" t="s">
        <v>1</v>
      </c>
      <c r="K13" s="4" t="s">
        <v>2</v>
      </c>
      <c r="M13" t="s">
        <v>1</v>
      </c>
      <c r="N13" s="4" t="s">
        <v>2</v>
      </c>
      <c r="P13" t="s">
        <v>1</v>
      </c>
      <c r="Q13" s="4" t="s">
        <v>2</v>
      </c>
      <c r="T13" s="4" t="s">
        <v>2</v>
      </c>
      <c r="W13" s="4" t="s">
        <v>2</v>
      </c>
    </row>
    <row r="14" spans="1:23" ht="12.75">
      <c r="A14" t="s">
        <v>15</v>
      </c>
      <c r="D14">
        <v>2802</v>
      </c>
      <c r="E14" s="5">
        <f>(D14/100)*33.3</f>
        <v>933.0659999999999</v>
      </c>
      <c r="G14">
        <v>2940</v>
      </c>
      <c r="H14" s="5">
        <f>(G14/100)*33.3</f>
        <v>979.0199999999999</v>
      </c>
      <c r="J14">
        <v>3097</v>
      </c>
      <c r="K14" s="5">
        <f>(J14/100)*33.3</f>
        <v>1031.301</v>
      </c>
      <c r="M14">
        <v>3119</v>
      </c>
      <c r="N14" s="5">
        <f>(M14/100)*33.3</f>
        <v>1038.627</v>
      </c>
      <c r="P14">
        <v>3224</v>
      </c>
      <c r="Q14" s="5">
        <f>(P14/100)*33.3</f>
        <v>1073.5919999999999</v>
      </c>
      <c r="S14">
        <v>3391</v>
      </c>
      <c r="T14" s="5">
        <f>(S14/100)*33.3</f>
        <v>1129.2029999999997</v>
      </c>
      <c r="V14">
        <v>3657</v>
      </c>
      <c r="W14" s="5">
        <f>(V14/100)*33.3</f>
        <v>1217.781</v>
      </c>
    </row>
    <row r="15" spans="1:23" ht="12.75">
      <c r="A15" t="s">
        <v>16</v>
      </c>
      <c r="D15">
        <v>2977</v>
      </c>
      <c r="E15" s="5">
        <f>(D15/100)*35.6</f>
        <v>1059.8120000000001</v>
      </c>
      <c r="G15">
        <v>2865</v>
      </c>
      <c r="H15" s="5">
        <f>(G15/100)*35.6</f>
        <v>1019.9399999999999</v>
      </c>
      <c r="J15">
        <v>3023</v>
      </c>
      <c r="K15" s="5">
        <f>(J15/100)*35.6</f>
        <v>1076.188</v>
      </c>
      <c r="M15">
        <v>3168</v>
      </c>
      <c r="N15" s="5">
        <f>(M15/100)*35.6</f>
        <v>1127.808</v>
      </c>
      <c r="P15">
        <v>3208</v>
      </c>
      <c r="Q15" s="5">
        <f>(P15/100)*35.6</f>
        <v>1142.048</v>
      </c>
      <c r="S15">
        <v>3305</v>
      </c>
      <c r="T15" s="5">
        <f>(S15/100)*35.6</f>
        <v>1176.58</v>
      </c>
      <c r="V15">
        <v>3497</v>
      </c>
      <c r="W15" s="5">
        <f>(V15/100)*35.6</f>
        <v>1244.932</v>
      </c>
    </row>
    <row r="16" spans="1:23" ht="12.75">
      <c r="A16" t="s">
        <v>17</v>
      </c>
      <c r="D16">
        <v>3322</v>
      </c>
      <c r="E16" s="5">
        <f>(D16/100)*20.7</f>
        <v>687.654</v>
      </c>
      <c r="G16">
        <v>3300</v>
      </c>
      <c r="H16" s="5">
        <f>(G16/100)*20.7</f>
        <v>683.1</v>
      </c>
      <c r="J16">
        <v>3179</v>
      </c>
      <c r="K16" s="5">
        <f>(J16/100)*20.7</f>
        <v>658.053</v>
      </c>
      <c r="M16">
        <v>3290</v>
      </c>
      <c r="N16" s="5">
        <f>(M16/100)*20.7</f>
        <v>681.03</v>
      </c>
      <c r="P16">
        <v>3443</v>
      </c>
      <c r="Q16" s="5">
        <f>(P16/100)*20.7</f>
        <v>712.701</v>
      </c>
      <c r="S16">
        <v>3505</v>
      </c>
      <c r="T16" s="5">
        <f>(S16/100)*20.7</f>
        <v>725.535</v>
      </c>
      <c r="V16">
        <v>3692</v>
      </c>
      <c r="W16" s="5">
        <f>(V16/100)*20.7</f>
        <v>764.244</v>
      </c>
    </row>
    <row r="17" spans="1:23" ht="12.75">
      <c r="A17" t="s">
        <v>18</v>
      </c>
      <c r="D17">
        <v>4321</v>
      </c>
      <c r="E17" s="5">
        <f>(D17/100)*10.4</f>
        <v>449.384</v>
      </c>
      <c r="G17">
        <v>4016</v>
      </c>
      <c r="H17" s="5">
        <f>(G17/100)*10.4</f>
        <v>417.664</v>
      </c>
      <c r="J17">
        <v>4037</v>
      </c>
      <c r="K17" s="5">
        <f>(J17/100)*10.4</f>
        <v>419.848</v>
      </c>
      <c r="M17">
        <v>3821</v>
      </c>
      <c r="N17" s="5">
        <f>(M17/100)*10.4</f>
        <v>397.384</v>
      </c>
      <c r="P17">
        <v>4040</v>
      </c>
      <c r="Q17" s="5">
        <f>(P17/100)*10.4</f>
        <v>420.16</v>
      </c>
      <c r="S17">
        <v>4409</v>
      </c>
      <c r="T17" s="5">
        <f>(S17/100)*10.4</f>
        <v>458.53600000000006</v>
      </c>
      <c r="V17">
        <v>4362</v>
      </c>
      <c r="W17" s="5">
        <f>(V17/100)*10.4</f>
        <v>453.64799999999997</v>
      </c>
    </row>
    <row r="18" spans="5:23" ht="12.75">
      <c r="E18" s="5"/>
      <c r="F18" s="13"/>
      <c r="H18" s="5"/>
      <c r="I18" s="13"/>
      <c r="K18" s="5"/>
      <c r="L18" s="13"/>
      <c r="N18" s="5"/>
      <c r="Q18" s="5"/>
      <c r="T18" s="5"/>
      <c r="W18" s="5"/>
    </row>
    <row r="19" spans="1:23" ht="12.75">
      <c r="A19" s="6" t="s">
        <v>3</v>
      </c>
      <c r="B19" s="7"/>
      <c r="C19" s="7"/>
      <c r="D19" s="7">
        <f>SUM(D14:D18)</f>
        <v>13422</v>
      </c>
      <c r="E19" s="10">
        <f>SUM(E14:E18)</f>
        <v>3129.916</v>
      </c>
      <c r="F19" s="7"/>
      <c r="G19" s="7">
        <f>SUM(G14:G18)</f>
        <v>13121</v>
      </c>
      <c r="H19" s="10">
        <f>SUM(H14:H18)</f>
        <v>3099.724</v>
      </c>
      <c r="I19" s="7"/>
      <c r="J19" s="7">
        <f>SUM(J14:J18)</f>
        <v>13336</v>
      </c>
      <c r="K19" s="10">
        <f>SUM(K14:K18)</f>
        <v>3185.39</v>
      </c>
      <c r="L19" s="7"/>
      <c r="M19" s="7">
        <f>SUM(M14:M18)</f>
        <v>13398</v>
      </c>
      <c r="N19" s="10">
        <f>SUM(N14:N18)</f>
        <v>3244.849</v>
      </c>
      <c r="O19" s="7"/>
      <c r="P19" s="7">
        <f>SUM(P14:P18)</f>
        <v>13915</v>
      </c>
      <c r="Q19" s="10">
        <f>SUM(Q14:Q18)</f>
        <v>3348.5009999999997</v>
      </c>
      <c r="R19" s="7"/>
      <c r="S19" s="7">
        <f>SUM(S14:S18)</f>
        <v>14610</v>
      </c>
      <c r="T19" s="10">
        <f>SUM(T14:T18)</f>
        <v>3489.8539999999994</v>
      </c>
      <c r="U19" s="7"/>
      <c r="V19" s="7">
        <f>SUM(V14:V18)</f>
        <v>15208</v>
      </c>
      <c r="W19" s="10">
        <f>SUM(W14:W18)</f>
        <v>3680.605</v>
      </c>
    </row>
    <row r="21" spans="1:23" ht="12.75">
      <c r="A21" t="s">
        <v>4</v>
      </c>
      <c r="E21" s="5">
        <v>463</v>
      </c>
      <c r="H21" s="5">
        <v>496</v>
      </c>
      <c r="K21" s="5">
        <v>499</v>
      </c>
      <c r="N21" s="5">
        <v>537</v>
      </c>
      <c r="Q21" s="5">
        <v>575</v>
      </c>
      <c r="T21" s="5">
        <v>640</v>
      </c>
      <c r="W21" s="5">
        <v>565</v>
      </c>
    </row>
    <row r="22" spans="1:23" ht="12.75">
      <c r="A22" s="6" t="s">
        <v>7</v>
      </c>
      <c r="B22" s="7"/>
      <c r="C22" s="7"/>
      <c r="D22" s="7"/>
      <c r="E22" s="9">
        <f>(E21/E19)*100</f>
        <v>14.792729261743764</v>
      </c>
      <c r="F22" s="7"/>
      <c r="G22" s="7"/>
      <c r="H22" s="9">
        <f>(H21/H19)*100</f>
        <v>16.001424642968214</v>
      </c>
      <c r="I22" s="7"/>
      <c r="J22" s="7"/>
      <c r="K22" s="9">
        <f>(K21/K19)*100</f>
        <v>15.665271756362644</v>
      </c>
      <c r="L22" s="7"/>
      <c r="M22" s="7"/>
      <c r="N22" s="9">
        <f>(N21/N19)*100</f>
        <v>16.549306300539715</v>
      </c>
      <c r="O22" s="7"/>
      <c r="P22" s="7"/>
      <c r="Q22" s="9">
        <f>(Q21/Q19)*100</f>
        <v>17.17186287237185</v>
      </c>
      <c r="R22" s="7"/>
      <c r="S22" s="7"/>
      <c r="T22" s="9">
        <f>(T21/T19)*100</f>
        <v>18.338876067594807</v>
      </c>
      <c r="U22" s="7"/>
      <c r="V22" s="7"/>
      <c r="W22" s="9">
        <f>(W21/W19)*100</f>
        <v>15.350737175002479</v>
      </c>
    </row>
    <row r="23" spans="1:28" ht="12.75">
      <c r="A23" s="3"/>
      <c r="D23" s="11"/>
      <c r="AB23" s="18"/>
    </row>
    <row r="24" spans="1:4" ht="12.75">
      <c r="A24" s="3"/>
      <c r="D24" s="11"/>
    </row>
    <row r="25" spans="1:13" s="16" customFormat="1" ht="15.75">
      <c r="A25" s="15" t="s">
        <v>8</v>
      </c>
      <c r="D25" s="17"/>
      <c r="G25" s="17"/>
      <c r="J25" s="17"/>
      <c r="L25" s="16" t="s">
        <v>9</v>
      </c>
      <c r="M25" s="17"/>
    </row>
    <row r="26" spans="1:13" s="16" customFormat="1" ht="15.75">
      <c r="A26" s="15" t="s">
        <v>10</v>
      </c>
      <c r="D26" s="17"/>
      <c r="G26" s="17"/>
      <c r="J26" s="17"/>
      <c r="M26" s="17"/>
    </row>
    <row r="27" spans="1:13" ht="12.75">
      <c r="A27" s="3"/>
      <c r="D27" s="11"/>
      <c r="G27" s="11"/>
      <c r="J27" s="11"/>
      <c r="M27" s="11"/>
    </row>
    <row r="28" spans="1:13" ht="15">
      <c r="A28" s="16" t="s">
        <v>11</v>
      </c>
      <c r="D28" s="11"/>
      <c r="G28" s="11"/>
      <c r="J28" s="11"/>
      <c r="M28" s="11"/>
    </row>
    <row r="29" spans="1:13" ht="12.75">
      <c r="A29" s="14"/>
      <c r="D29" s="11"/>
      <c r="G29" s="11"/>
      <c r="J29" s="11"/>
      <c r="M29" s="11"/>
    </row>
    <row r="30" spans="1:11" ht="15.75">
      <c r="A30" s="14" t="s">
        <v>20</v>
      </c>
      <c r="D30" s="11"/>
      <c r="F30" s="15"/>
      <c r="H30" s="12"/>
      <c r="I30" s="12"/>
      <c r="J30" s="12"/>
      <c r="K30" s="12"/>
    </row>
    <row r="31" ht="12.75">
      <c r="A31" s="14" t="s">
        <v>21</v>
      </c>
    </row>
    <row r="32" ht="12.75">
      <c r="A32" s="14"/>
    </row>
    <row r="33" ht="12.75">
      <c r="A33" t="s">
        <v>22</v>
      </c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Skoledirektoratet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Eierstadt</dc:creator>
  <cp:keywords/>
  <dc:description/>
  <cp:lastModifiedBy>UUF</cp:lastModifiedBy>
  <cp:lastPrinted>2006-04-05T14:38:04Z</cp:lastPrinted>
  <dcterms:created xsi:type="dcterms:W3CDTF">1999-04-13T13:00:29Z</dcterms:created>
  <dcterms:modified xsi:type="dcterms:W3CDTF">2006-09-01T10:19:06Z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LocalDocument">
    <vt:bool>true</vt:bool>
  </property>
  <property fmtid="{D5CDD505-2E9C-101B-9397-08002B2CF9AE}" pid="3" name="ICLInviaDocumentId">
    <vt:lpwstr>{27C90F7F-446E-4F6B-929A-2368147F2847}</vt:lpwstr>
  </property>
  <property fmtid="{D5CDD505-2E9C-101B-9397-08002B2CF9AE}" pid="4" name="ICLInviaNewDocument">
    <vt:bool>false</vt:bool>
  </property>
  <property fmtid="{D5CDD505-2E9C-101B-9397-08002B2CF9AE}" pid="5" name="eDocWrapped">
    <vt:bool>true</vt:bool>
  </property>
  <property fmtid="{D5CDD505-2E9C-101B-9397-08002B2CF9AE}" pid="6" name="ICLInviaDenyAllSaves">
    <vt:bool>false</vt:bool>
  </property>
  <property fmtid="{D5CDD505-2E9C-101B-9397-08002B2CF9AE}" pid="7" name="ICLInviaReadOnly">
    <vt:bool>false</vt:bool>
  </property>
  <property fmtid="{D5CDD505-2E9C-101B-9397-08002B2CF9AE}" pid="8" name="ICLInviaTemplate">
    <vt:bool>false</vt:bool>
  </property>
  <property fmtid="{D5CDD505-2E9C-101B-9397-08002B2CF9AE}" pid="9" name="ICLInviaForceDisplaySaveAs">
    <vt:bool>false</vt:bool>
  </property>
  <property fmtid="{D5CDD505-2E9C-101B-9397-08002B2CF9AE}" pid="10" name="ICLInviaIsBeingSaved">
    <vt:bool>false</vt:bool>
  </property>
  <property fmtid="{D5CDD505-2E9C-101B-9397-08002B2CF9AE}" pid="11" name="FujitsuDocumentOpenedAndNotYetMarkedAsEDocInExcel">
    <vt:bool>false</vt:bool>
  </property>
</Properties>
</file>