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4550" windowHeight="7935" tabRatio="934" activeTab="0"/>
  </bookViews>
  <sheets>
    <sheet name="Regnskab 2007" sheetId="1" r:id="rId1"/>
  </sheets>
  <definedNames/>
  <calcPr fullCalcOnLoad="1"/>
</workbook>
</file>

<file path=xl/sharedStrings.xml><?xml version="1.0" encoding="utf-8"?>
<sst xmlns="http://schemas.openxmlformats.org/spreadsheetml/2006/main" count="361" uniqueCount="191">
  <si>
    <t>Som led i Børneplan I er der afsat et samlet rammebudget til udbygning af daginstitutionsområdet i perioden 2003-2007. Forsinkelser betyder, at det ikke har været muligt at anvende hele budgettet i Børneplan I perioden. Mindreforbruget søges overført til 2008, hvor det indgår i finansieringen af Anlægsplan 2008-2010.</t>
  </si>
  <si>
    <t xml:space="preserve">Mindreforbruget på funktion 5.12.1-5.14.1 på 118,2 mill. kr. skyldes flere ting. </t>
  </si>
  <si>
    <t>Ikke-realiserede besparelser er også en årsag til merforbruget. I forbindelse med budgetvedtagelsen blev der vedtaget en besparelse på 4 mill. kr. ved anvendelse af samme budget for tidligere UUF- og FAF-institutioner. Denne besparelse kan ikke opnås da en sammenhængende budgetmodel først trådte i kraft i 2008. De øvrige besparelser, opgjort til Deloitte, er udmeldt decentralt, men det er ikke muligt at afgøre, om institutionerne har realiseret besparelsen. Dog er nogle af besparelserne vanskelige at realisere, såsom udeladelse af prisfremskrivning og gårdmands-besparelse. Ialt udgør sådanne decentralt udmeldte besparelser i 2007 17,6 mill. kr.
Endelig skyldes en del af merforbruget, at der kan være fejlagtige bogføringer i forhold til udgifter vedrørende husleje, skatte/afgifter m.v. knyttet til opkrævningerne fra Københavns Ejendomme, som retteligt hører til under andre bevillingsområder. Bl.a. har KKFO'er fået forbruget bogført for både KKFO´en og
den tilhørende skole.</t>
  </si>
  <si>
    <t>Mindreforbruget skal dels ses i sammenhæng med merforbruget på 3.22.05.3, skolefritidsordninger, og 5.25.15.3, fritidshjem, dels ses som en konsekvens af, at det pga. forsinkelser ikke har været muligt at anvende hele rammebudgettet i Børneplan I perioden. Mindreforbruget søges overført til 2008, hvor det indgår i finansieringen af Anlægsplan 2008-2010.</t>
  </si>
  <si>
    <t>Funktion 5.25.12.1, 5.25.13.1 og 5.25.14.1 forklares samlet under 5.25.14.1.</t>
  </si>
  <si>
    <t>Funktion 5.25.14.1 - 5.25.16.1 forklares under funktion 5.25.14.1.</t>
  </si>
  <si>
    <t>Årsagen til mindreforbruget på 9,1 mill. kr. er en øget forældrebetaling, idet kommunen sælger flere pladser til andre kommuner efter indførslen af fritvalgsordningen på fritidshjemsområdet.</t>
  </si>
  <si>
    <t xml:space="preserve">Mindreforbruget skyldes, at lønudgiften vedrørende 2 pædagoger afholdes på funktion 5.25.16.1 Klubber og andre socialpæd.  </t>
  </si>
  <si>
    <t>Mindreforbruget på ca. 3,1 mill. kr. skyldes en større nettoindtægt i forhold til mellemkommunalt køb og salg af pladser.</t>
  </si>
  <si>
    <t>Mindreforbruget på ca. 1,5 mill. kr. skyldes en nettoopsparing på to special-fritidshjem.</t>
  </si>
  <si>
    <t>Der er et samlet mindreforbrug på ca. 2,1 mill. kr. i forhold til Rådgivning og Rådgivningsinstitutioner. Mindreforbruget skyldes manglende huslejebogføring på ca. 0,9 mill. kr., opsparing på ca. 0,4 mill. kr. i forhold til Børneklinikken samt at indtægten på ydelserne øst for Storebælt er ca. 0,8 mill. kr. større end det budgetterede.</t>
  </si>
  <si>
    <t>Funktion 6.45.50.1 Administrationsbygninger skal ses i sammenhæng med de øvrige funktioner under bevillingsområdet Administration. Der er et samlet merforbrug på ca. 2,3 mill. kr. i forhold til administrationsbygninger. Der er afholdt udgifter under Bygningskontoret for ca. 1,7 mill. kr., hvor budgettet hertil er placeret under funktion 6.45.51.1 Sekretariat og forvaltninger. Den resterende afvigelse på ca. 0,6 mill. kr. skyldes primært afholdelse af energiudgifter, hvor budgettet ligeledes er placeret under funktion 6.45.51.1 Sekretariat og forvaltninger.</t>
  </si>
  <si>
    <t>Det samlede mindreforbrug på 1,3 mill. kr. skyldes, at der ikke er indregnet en kontering på 2 mill. kr., som ligger under funktion 5.28.23.1 Døgninstitutioner for børn/unge, som vedrører udgifter til undervisning af børn og unge i forebyggende forløb i andre kommuner. Samlet set er der således et merforbrug på 0,7 mill. kr. vedrørende køb af undervisning i andre kommuner.</t>
  </si>
  <si>
    <t xml:space="preserve">Afvigelsen på 1,1 mill. kr. skyldes, at der ikke er indregnet en kontering på 2,1 mill. kr., som ligger under funktion 5.28.23.1 Døgninstitutioner for børn/unge, som vedrører udgifter til undervisning af børn og unge i plejefamilier og opholdssteder i andre kommuner. Samlet set er der således et merforbrug på 1 mill. kr. på funktionen vedrørende køb af undervisning i andre kommuner. </t>
  </si>
  <si>
    <t xml:space="preserve">Merforbruget på 7,2 mill. kr. skyldes tale-høreområdet. Udgifterne til tale-hørelærere og -pædagoger er bogført på funktion 3.22.16.1 Specialpædagogisk bistand til børn og 3.22.04.1 Pædagogisk psylogisk rådgivning, mens budgettet er placeret på flere funktioner. For det første er der budgetlagt 4,6 mill. kr. vedrørende tale-hørelærere på funktion 3.22.01.1 Folkeskoler uden, at der er et tilhørende forbrug. Der er budgetlagt 2,6 mill.kr. i budget til tale/hørepædagoger under funktion 3.22.08.1 Kommunale specialskoler. </t>
  </si>
  <si>
    <t>Bevillingsområdet Miljø udviser et samlet mindreforbrug på ca. 3,9 mill. kr. Der er et mindreforbrug på ca. 2 mill. kr., som skyldes en forkert budgetmæssig fordeling, som modsvares af et merforbrug på bevillingsområdet Specialundervisning, samt et mindreforbrug på ca. 1 mill. kr. i forhold til Miljøtjenesten. Herudover er der et mindreforbrug på ca. 0,9 mill. kr., som skyldes udskudte aktiviteter i forbindelse med KØSS (Københavns Økologiske Sunde Skolemad), hvor opførelsen af en række skoleboder er udskudt til 2008.</t>
  </si>
  <si>
    <t>Mindreforbruget på 11,6 mill. kr. skyldes, at forbruget fejlagtigt er blevet bogført under funktion 3.22.01.1 Folkeskoler.</t>
  </si>
  <si>
    <t xml:space="preserve">Der er et merforbrug på befordring i forbindelse med svømmeundervisning på 2,5 mill. kr., da budgettet hertil er placeret på funktion 3.22.01.1 Folkeskoler. Det resterende mindreforbrug på 3,6 mill. kr. skal ses i sammenhæng med merforbruget på bevillingsområdet Specialundervisning under funktion 3.22.06.1 Befordring af elever i grundskolen. </t>
  </si>
  <si>
    <t>Afvigelsen giver ikke anledning til bemærkninger</t>
  </si>
  <si>
    <t>På bevillingsområdet Sundhed er der et samlet mindreforbrug på ca. 10,8 mill. kr. Der er et samlet mindreforbrug på ca. 8,6 mill. kr. i forhold til den kommunale tandpleje, som skyldes forsinkelser i igangværende byggerier samt forsinkelse i forhold til implementering af elektronisk patientjournal. Derudover er der et samlet mindreforbrug på ca. 2,2 mill. kr. i forhold til den kommunale sundhedspleje. 0,7 mill. kr. af mindreforbruget skyldes en forsinkelse af leveringen af IT-systemer til Børneplanen på sundhedsområdet, mens yderligere 1,2 mill. kr. skyldes udgifter, der fejlagtigt er bogført på bevillingsområdet Administration.</t>
  </si>
  <si>
    <t>Merforbruget skyldes primært, at der ikke i 2007 er refunderet moms. Momsen vil blive refunderet i 2008.</t>
  </si>
  <si>
    <t>Bevillingsområde Finansposter</t>
  </si>
  <si>
    <t>Bevillingsområde: Finansposter</t>
  </si>
  <si>
    <t>7.52 Renter af kortfristet gæld i øvrigt</t>
  </si>
  <si>
    <t>7.55 Renter af langfristet gæld</t>
  </si>
  <si>
    <t>8.28 Forskydninger i kortfristede tilgodeh. i øvrigt</t>
  </si>
  <si>
    <t>8.55 Forskydninger i langfristet gæld</t>
  </si>
  <si>
    <t xml:space="preserve">Der er et samlet merforbrug på ca. 40,2 mill. kr. Heraf skal de 39,3 mill. kr. retteligt konteres på andre funktioner under bevillingsområdet Specialundervisning. Heraf skal 13,7 mill. kr. retteligt konteres på funktion 3.22.07.1 Specialundervisning i regionale tilbud. Forbruget er konteret forkert på 5.28.23.1 Døgninstitutioner for børn/unge og vedrører betaling for specialundervisning af børn fra København i andre regioner. 21,5 mill. kr. skal retteligt konteres på funktion 3.22.08.1 Kommunale specialskoler og vedrører betaling for undervisning af børn fra København i specialskoler i andre kommuner. 2,1 mill. kr. skal retteligt konteres på funktion 5.28.20.1 Plejefamilier og opholdssteder og vedrører en fejlkontering af udgifter til undervisning af børn fra København i andre kommuner. 2 mill. kr. skal rettelig konteres på funktion 5.28.21.1 Forebyggende foranstaltninger og vedrører betaling til andre kommuner af undervisning i forebyggende foranstaltninger for børn og unge. Det resterende merforbrug på i alt 0,9 mill. kr. vedrører primært
 befordringsudgifter. Der søges om overførsel af 1,1 mill.
kr. til 2008. </t>
  </si>
  <si>
    <t>Funktion 6.42.41.1 Kommunalbestyrelsesmedlemmer skal ses i sammenhæng med de øvrige funktioner under bevillingsområdet Administration, som er forklaret under funktion 6.45.51.1 Sekretariat og forvaltninger.</t>
  </si>
  <si>
    <t>Funktion 6.42.42.1 Kommissioner, råd og nævn skal ses i sammenhæng med de øvrige funktioner under bevillingsområdet Administration, som er forklaret under funktion 6.45.51.1 Sekretariat og forvaltninger.</t>
  </si>
  <si>
    <t>Funktion 6.42.43.1 Valg m.v. skal ses i sammenhæng med de øvrige funktioner under bevillingsområdet Administration, som er forklaret under funktion 6.45.51.1 Sekretariat og forvaltninger. 
En del af mindreforbruget skyldes dog en indtægtsføring på ca. 0,5 mill. Kr. vedrørende et tidligere afholdt EU-valg i forbindelse med oprydning og afstemning af statuskonti.</t>
  </si>
  <si>
    <t>Funktion 6.45.51.1 Sekretariat og forvaltninger skal ses i sammenhæng med de øvrige funktioner under bevillingsområdet Administration. 
2,3 mill. kr. af budgettet skulle retteligt have været placeret under funktion 6.45.50.1 Administrationsbygninger. 
Der er et samlet merforbrug på ca. 7 mill. kr. i forhold til de administrative aktiviteter i forvaltningen. Afvigelsen skyldes et merforbrug på ca. 2 mill. kr. til administrative driftsudgifter i de enkelte distrikter og fagkontorer samt et merforbrug på ca. 5 mill. kr. i forhold til konsulentudgifter forbundet med den økonomiske genopretning af forvaltningen. 
Endelig skal det nævnes, at der er bogført IT-udgifter for 1,2 mill. kr., som retteligt burde være bogført på bevillingsområdet Sundhed funktion 4.62.89.1 Kommunal sundhedstjeneste. Det opvejes dog af et tilsvarende mindreforbrug i forhold til administrative IT-udgifter.</t>
  </si>
  <si>
    <t>Bevillingsområdet Fritidshjem og klubber - special udviser et samlet mindreforbrug i 2007 på ca. 20,3 mill. kr. Det skyldes en budgetmæssig forkert fordeling af budgettet til skolefritidsordninger i forhold til normal- og specialområdet. I forhold til funktion 3.22.05.1 Skolefritidsordninger er der et mindreforbrug på ca. 5,8 mill. kr., som modsvares af et tilsvarende merforbrug på bevillingsområdet Fritidshjem og klubber på funktion 3.22.05.1 Skolefritidsordninger. Der er derfor et reelt mindreforbrug på ca. 14,5 mill. kr. på bevillingsområdet Fritidshjem og klubber - special.
Afvigelsen skyldes flere ting. Der er en samlet nettoopsparing på fritidshjem og klubber med specialpladser tilknyttet på ca. 9 mill. kr. Det øvrige mindreforbrug skyldes en større nettoindtægt på ca. 4,2 mill. kr. fordelt med ca. 3,1 mill. kr. i forhold til mellemkommunalt køb og salg samt ca. 1,1 mill. kr. i forhold til forældrebetaling.</t>
  </si>
  <si>
    <t>Mindreforbruget på ca. 5,8 mill. kr. modsvares af merforbruget på bevillingsområdet Fritidshjem og klubber funktion 3.22.05.1 på ca. 6,5 mill. kr. Beløbet skyldes en budgetmæssig forkert fordeling af budgettet til skolefritidsordninger i forhold til normal- og specialområdet.</t>
  </si>
  <si>
    <t xml:space="preserve">Der er et samlet mindreforbrug på ca. 9,5 mill. kr. Heraf skyldes de 1,2 mill. kr. et forbrug, der er bogført under bevillingsområdet Specialundervisning på funktion 3.22.17.1 Specialpædagogisk bistand til voksne. 
Den bydækkende institution Center for Vejledning har et mindreforbrug på 8,3 mill. kr., hvoraf skyldes 6,2 mill. kr. et tilsvarende merforbrug på funktion 3.22.01.1 Folkeskoler og 0,7 mill. kr. et merforbrug på funktion 3.30.45.1 Erhvervsgrunduddannelser. 
Den resterende del af mindreforbruget skyldes primært, at budgettet til den særlige jobformidling på Ungdomsskolen i Utterslev er placeret her, men forbruget er afholdt under funktion 3.22.17.1 Specialpædagogisk bistand til voksne. Der søges om overførsel af samlet set 8,3 mill. kr. til 2008. </t>
  </si>
  <si>
    <t>Der er et mindreforbrug på ca. 1 mill. kr. i forhold til Miljøtjenesten, som søges overført til 2008.</t>
  </si>
  <si>
    <t xml:space="preserve">Der er et samlet mindreforbrug på ca. 2,9 mill. kr. En del af mindreforbruget skyldes udskudte aktiviteter for ca. 0,9 mill. kr. i forbindelse med KØSS (Københavns Økologiske Sunde Skolemad), hvor opførelsen af en række skoleboder er udskudt til 2008. De resterende 2 mill. kr. skyldes en forkert budgetmæssig fordeling, som modsvares af et merforbrug på bevillingsområdet Specialundervisning. Der søges om overførsel af 0,9 mill. kr. til 2008 (BR 371/07). </t>
  </si>
  <si>
    <t>Der er et mindreforbrug på ca. 6,5 mill. kr. i forhold til en afsat pulje til brug for handleplaner for institutioner med mere end 10 pct. tomme pladser. Der er et mindreforbrug på ca. 4,3 mill. kr. i forhold til en pulje for rekruttering under Børneplanen. Der er et mindreforbrug på ca. 3,5 mill. kr. vedr. puljer under Faglighed For Alle, som skyldes sprogtest af færre børn end forventet og andre projektforskydninger. Der er et mindreforbrug på ca. 1,3 mill. kr. i forhold til en pulje vedrørende nye ledelsesformer, som blev besluttet i forbindelse med budgetforliget for 2007 - på baggrund af strukturtilpasningen i 2007 forholdt flere institutioner sig afventende. Der er et mindreforbrug på ca. 0,3 mill. kr. i forhold til en pulje til merindskrivning vedrørende basispladser. De samlet set ca. 9,1 mill. kr. søges overført til 2008 (BR567/06, BR 477/06 og BR 559/06).</t>
  </si>
  <si>
    <t xml:space="preserve">Der er et mindreforbrug på 9,8 mill. kr. i forhold til pasningsordninger, som skyldes et mindreforbrug
tilbage i 2005 i den daværende Familie- og Arbejdsmarkedsforvaltning. Beløbet blev overført til 2006 til Børne- og Ungdomsforvaltningen og igen til 2007 i forbindelse med sagen vedrørende loft over kommunale serviceudgifter, hvor der samlet set skulle overføres
et beløb svarende til den samlede sum af overførslerne fra 2005 til 2006 (BR 567/06). De 9,8 mill. kr. søges overført til 2008 til dækning af tilpasninger i forbindelse med omlægninger og harmonisering af det samlede bevillingsområde. </t>
  </si>
  <si>
    <t>Der er et samlet mindreforbrug på ca. 5,5 mill. kr. i forhold til forebyggende foranstaltninger vedrørende ABA/Doman-projektet. Mindreforbruget skyldes en udskydelse af en række projekter, jf. BUU-beslutning d. 28. februar 2007. De 5,5 mill. kr. søges overført til 2008 (BR 567/06).</t>
  </si>
  <si>
    <t>Der er et mindreforbrug på ca. 2,1 mill. kr., som skyldes, at antallet af børn i privat pasning er lavere end forventet i forbindelse med regnskabsprognosen pr. oktober 2007, hvor der blev omplaceret budgetmidler til dækning af denne post. Der søges overført 2,1 mill. kr. til 2008 (BR 618/07).</t>
  </si>
  <si>
    <t>Der er et samlet mindreforbrug, som skyldes en merindtægt på 24 mill. kr. som følge af, at en større andel af egenbetalingen ikke dækkes som friplads, men betales direkte af forældrene selv. Der er et mindreforbrug på ca. 17,4 mill. kr. i forhold til "Bedre Kvalitet i dagtilbud", som blev vedtaget i forbindelse med vedtagelsen af budget 2007 (BR 477/06). Pengene er endnu ikke brugt, hvorfor de søges overført til 2008. Konsekvensen af en manglende overførsel til 2008 og derved et manglende forbrug af midlerne er, at de skal tilbageføres til staten.
Der er et mindreforbrug på 11,6 mill. kr. i forhold til en pulje afsat til lønfejl fra Accenture-tiden. Puljen er afsat i 2005 i den daværende Familie- og Arbejdsmarkedsforvaltning og overført til 2006 til brug for eventuelle lønfejl på baggrund af den turbulente tid med Accenture som lønadministrator. Beløbet blev overført igen til 2007 i forbindelse med sagen vedrørende loft over kommunale serviceudgifter, hvor der samlet set skulle overføres et beløb svarende til den samlede sum af overførslerne fra 2005 til 2006. De 11,6
mill. kr. søges overført til 2008 (BR 567/06).</t>
  </si>
  <si>
    <t>Der er et samlet mindreforbrug på ca. 3,9 mill. kr. Der er dog et budget på ca. 2,6 mill. kr., som er placeret på bevillingsområdet Undervisning funktion 3.22.01.1 Folkeskoler, som burde have været placeret her. Mindreforbruget skyldes decentral opsparing på specialskolerne samt et mindreforbrug i forhold til ungdomsuddannelse til unge under 25 år (BR 447/07). Yderligere burde et forbrug på 1,2 mill. kr. være afholdt på bevillingsområdet Undervisning under funktion 3.22.14.1 Ungdommens Uddannelsesvejledning. Det reelle mindreforbrug er således på 7,7 mill. kr., som søges overført til 2008.</t>
  </si>
  <si>
    <t>Der er et samlet merforbrug på ca. 1,3 mill. kr. Der er et merforbrug på 2,1 mill. kr. vedrørende Skoletjenesten, da budgettet hertil er placeret på funktion 3.22.01.1 Folkeskoler. Den resterende difference på ca. 0,8 mill. kr. skyldes primært et mindreforbrug på Sankt Annæ Gymnasium - gymnasieafdelingen samt den bydækkende institution Skoletjenesten. Der søges om overførsel af 0,3 mill. kr. til 2008.</t>
  </si>
  <si>
    <t xml:space="preserve">Merforbruget på ca. 2,9 mill. kr. skyldes primært, at de budgetterede indtægter til køb/salg kun er delvist realiseret. Der søges om overførsel af -0,1 mill. kr. til 2008. </t>
  </si>
  <si>
    <t>Merforbruget på ca. 0,7 mill. kr. skyldes udgifter under Center for Vejledning, hvor det tilhørende budget er placeret under funktion 3.22.14.1 Ungdommens Uddannelsesvejledning, jf. ovenfor. Der søges om overførsel af -0,6 mill. kr. til 2008.</t>
  </si>
  <si>
    <t>Der er et samlet mindreforbrug på ca. 3,5 mill. kr. 1,5 mill. kr. af mindreforbruget ligger på den bydækkende institution Musikskolen, mens det resterende mindreforbrug primært skyldes, at der reelt har været en lavere husleje end budgetteret. Der søges om overførsel af 1,5 mill. kr. til 2008.</t>
  </si>
  <si>
    <t>Afvigelsen giver ikke anledning til bemærkninger. Der søges om overførsel af 0,9 mill. kr. til 2008.</t>
  </si>
  <si>
    <t>Afvigelsen giver ikke anledning til bemærkninger. Der søges om overførsel af 0,3 mill. kr. til 2008.</t>
  </si>
  <si>
    <t xml:space="preserve">Der er et samlet mindreforbrug på ca. 8,6 mill. kr. i forhold til den kommunale tandpleje. Der er et mindreforbrug på ca. 7,6 mill. kr., der kan forklares med forsinkelser i igangværende byggeprojekter på tandklinikkerne på Gerbrandskolen, Skolen i Peder Vedelsgade, Nyboder skole og Tingbjerg Skole. Byggeprojekterne vedrører nyopførelser, renoveringer og udbygninger af tandklinikker. Yderligere 1 mill. kr. i mindreforbrug skyldes forsinkelser i implementeringen af elektronisk patientjournal (SOU 82/2004). Der søges om overførsel af 9 mill. kr. til 2008. </t>
  </si>
  <si>
    <t xml:space="preserve">Der er et samlet mindreforbrug på ca. 2,2 mill. kr. i forhold til den kommunale sundhedspleje. 0,7 mill. kr. af mindreforbruget skyldes en forsinkelse af leveringen af IT-systemer til Børneplanen på sundhedsområdet. Yderligere er 1,2 mill. kr. i forbrug konteret på bevillingsområdet Administration funktion 6.45.51.1 Sekretariat og forvaltninger, som rettelig burde have været bogført på bevillingsområdet Sundhed funktion 4.62.89.1 Kommunal sundhedstjeneste. De 1,2 mill. kr. vedrører ligeledes udgifter til IT-systemer til understøttelse af Børneplanen på sundhedsområdet. Der søges om overførsel af 1mill. kr. til 2008. </t>
  </si>
  <si>
    <t xml:space="preserve">Bevillingsområdet Dagtilbud udviser et samlet mindreforbrug på 124,7 mill. kr., heraf et merforbrug på ca. 0,1 mill. på det rammestyrede område og et mindreforbrug på ca. 124,8 mill. kr. på det efterspørgselsstyrede område. En del af mindreforbruget skal dog ses i sammenhæng med merforbruget på bevillingsområdet Fritidshjem og klubber. Der er derfor et budget på ca. 11,7 mill. kr., som retteligt burde have været placeret på bevillingsområdet Fritidshjem og klubber og ikke Dagtilbud. Det reelle mindreforbrug er derfor på ca. 113 mill. kr. svarende til en afvigelse på ca. 4 pct. 
Mindreforbruget på det efterspørgselsstyrede område på 113 mill. kr. skyldes flere ting. En del af mindreforbruget skyldes, at institutionerne i løbet af 2007 har nettoopsparet ca. 27,9 mill. kr.
</t>
  </si>
  <si>
    <t xml:space="preserve">Der er et samlet mindreforbrug, som skyldes en merindtægt på 24 mill. kr. som følge af, at en større andel af egenbetalingen ikke dækkes som friplads, men betales direkte af forældrene selv. Der er et mindreforbrug på ca. 17,4 mill. kr. i forhold til "Bedre Kvalitet i dagtilbud", som blev vedtaget i forbindelse med vedtagelsen af budget 2007. Pengene er endnu ikke brugt, hvorfor de søges overført til 2008. Konsekvensen af en manglende overførsel til 2008 og derved et manglende forbrug af midlerne er, at de skal tilbageføres til staten.
Der er et mindreforbrug på 11,6 mill. kr. i forhold til en pulje afsat til lønfejl fra Accenture-tiden. Puljen er afsat i 2005 i den daværende Familie- og Arbejdsmarkedsforvaltning og overført til 2006 til brug for eventuelle lønfejl på baggrund af den turbulente tid med Accenture som lønadministrator. Beløbet blev overført igen til 2007 i forbindelse med sagen vedrørende loft over kommunale serviceudgifter, hvor der samlet set skulle overføres et beløb svarende til den samlede sum af overførslerne fra 2005 til 2006, men behovet for puljen udeblev. 
Der er et mindreforbrug på 9,8 mill. kr. i forhold til pasningsordninger, som skyldes et mindreforbrug tilbage i 2005 i den 
daværende Familie- og Arbejdsmarkedsforvaltning. Beløbet blev overført til 2006 til Børne- og Ungdomsforvaltningen og
igen til 2007 i forbindelse med sagen vedrørende loft over kommunale serviceudgifter, hvor der samlet set skulle overføres
et beløb svarende til den samlede sum af overførslerne fra 2005 til 2006. De 9,8 mill. kr. søges overført til 2008 til
dækning af tilpasninger i forbindelse med omlægninger og harmonisering af det samlede bevillingsområde. </t>
  </si>
  <si>
    <t>Der er et mindreforbrug på ca. 6,5 mill. kr. i forhold til en afsat pulje til brug for handleplaner for institutioner med mere end 10 pct. tomme pladser. Der er et mindreforbrug på ca. 6,5 mill. kr. i forhold til tilskud til puljeordninger. Der er et mindreforbrug på ca. 4,3 mill. kr. i forhold til en pulje for rekruttering under Børneplanen. Der er et mindreforbrug på ca. 3,5 mill. kr. vedr. puljer under Faglighed For Alle, som skyldes sprogtest af færre børn end forventet og andre projektforskydninger. Der er et mindreforbrug på ca. 1,3 mill. kr. i forhold til en pulje vedrørende nye ledelsesformer, som blev besluttet i forbindelse med budgetforliget for 2007 - på baggrund af strukturtilpasningen i 2007 forholdt flere institutioner sig afventende. Der er et mindreforbrug på ca. 0,3 mill. kr. i forhold til en pulje til merindskrivning vedrørende basispladser.</t>
  </si>
  <si>
    <t xml:space="preserve">Tilskud til puljeordningers regnskab 2007 udviser netto et mindreforbrug på ca. 6,5 mill. kr. svarende til 14,1 pct. af budgettet.  
Mindreforbruget skyldes bl.a.
• at Barnets Hus har tilbagebetalt deres gæld på 1,3 mill. kr. til kommunen
• at puljeinstitutionen Dybensgade lukkede med virkning fra 1. november 2007
• at der har været en nedgang i antallet af børn i puljeinstitutionen Regnbuen, som nu er under afvikling 
• at der i forbruget er medregnet, at tilskuddet for januar 2006 først er udkonteret fra status til drift i august 2007, hvilket betyder, at der er udbetalt tilskud svarende til 13 måneder
• færre børnehavepladser (Puljeinstitutionen Salam blev kommunal)
</t>
  </si>
  <si>
    <t>Likvide aktiver</t>
  </si>
  <si>
    <t>Som led i Børneplan I er der afsat et samlet rammebudget til udbygning af skoleområdet i perioden 2003-2007. Forsinkelser betyder, at det ikke har været muligt at anvende hele budgettet i Børneplan I perioden. Mindreforbruget søges overført til 2008, hvor det indgår i finansieringen af Anlægsplan 2008-2010. Mindreforbruget søges overført til 2008.</t>
  </si>
  <si>
    <t>En del af mindreforbruget skal dog ses i sammenhæng med merforbruget på bevillingsområdet Fritidshjem og klubber. Der er derfor et budget på ca. 11,7 mill. kr., som retteligt burde have været placeret på bevillingsområdet Fritidshjem og klubber og ikke Dagtilbud. Det reelle mindreforbrug er derfor på ca. 106,5 mill. kr. 
Mindreforbruget på det efterspørgselsstyrede område på 106,5 mill. kr. skyldes flere ting. En del af mindreforbruget skyldes, at institutionerne i løbet af 2007 har nettoopsparet ca. 27,9 mill. kr., som søges overført til 2008.</t>
  </si>
  <si>
    <t xml:space="preserve">Dagplejens regnskab 2007 udviser netto en mindreudgift på kr. 0,3 mill. kr., svarende til 0,3 % af budgettet, som søges overført til 2008.
Der er i budgettet afsat midler til 1.068 pladser, som er summen af flerbørn, dagplejebørn, basispladser omregnet, ubesatte pladser og privatdagplejepladser. Antallet af belagte pladser har været på 1.063. </t>
  </si>
  <si>
    <t>Der er et samlet mindreforbrug på ca. 11,7 mill. kr., som skyldes flere ting. Special-institutionerne har i løbet af 2007 nettoopsparet ca. 5,9 mill. kr., som søges overført til 2008. Der blev samlet set overført ca. 5,0 mill. kr. i decentral opsparing fra 2006 til 2007, hvilket betyder, at opsparingen er blevet opskrevet med ca. 0,9 mill. kr. i alt.
Der er et yderligere mindreforbrug på 3,2 mill. kr. vedrørende institutionernes opsparing i 2005 under den daværende Familie- og Arbejdsmarkedsforvaltning. Beløbet blev overført til 2006 til Børne- og Ungdomsforvaltningen og igen til 2007 i forbindelse med sagen vedrørende loft over kommunale serviceudgifter, hvor der samlet set skulle overføres et beløb svarende til den samlede sum af overførslerne fra 2005 til 2006. Da regnskabsresultatet for 2006, i forbindelse med den ordinære overførselssag fra 2006 til 2007, blev endeligt opgjort til 5,0 mill. kr., blev de allerede overførte 3,2 mill. kr. ikke fratrukket overførslen.
Derudover er der en netto merindtægt i forhold til et øget salg af specialpladser på ca. 2,2 mill. kr. samt et 
mindreforbrug på ca. 0,4 mill. kr. i forhold til en pulje
vedrørende ledsageordninger for specielle
børnehavepladser.</t>
  </si>
  <si>
    <t xml:space="preserve">Der er et samlet mindreforbrug på ca. 8,9 mill. kr., som skyldes to ting. Fritidshjemmene/klubberne med specialpladser tilknyttet har i løbet af 2007 nettoopsparet ca. 9 mill. kr. (heraf ligger de 1,5 mill. kr. under funktion 5.25.16.1 Klubber og andre socialpædagogiske institutioner), mens den resterende opsparing på 7,5 mill. kr. ligger her. De 9 mill. kr. søges overført til 2008. Der blev samlet set overført ca. 6,8 mill. kr. i decentral opsparing fra 2006 til 2007, hvilket betyder, at opsparingen er blevet opskrevet med ca. 2,2 mill. kr. i alt. Derudover er der en merindtægt på ca. 1,1 mill. kr. i forhold til forældrebetaling. </t>
  </si>
  <si>
    <t>Bilag 2 - Regnskabsforklaringer for 2007</t>
  </si>
  <si>
    <t xml:space="preserve">Bevillingsområdet Dagtilbud - special udviser et samlet mindreforbrug i 2007 på ca. 19,2 mill. kr. Afvigelsen skyldes flere ting og er fordelt med ca. 11,7 mill. kr. på det efterspørgselsstyrede serviceområde og ca. 7,5 mill. kr. på det rammestyrede område.
Der er en samlet nettoopsparing på daginstitutioner med specialpladser (udover dagtilbud) tilknyttet på ca. 9,1 mill. kr. Heraf udgør de 3,2 mill. kr. en fejlagtig overførsel fra 2006 til 2007 og den reelle nettoopsparing er på ca. 5,9 mill. kr. Der er et mindreforbrug på ca. 2,2 mill. kr., som skyldes et øget salg af specialpladser samt et mindreforbrug på ca. 0,4 mill. kr. i forhold til en pulje vedrørende ledsageordninger for specielle børnehavepladser.
Der er et mindreforbrug på ca. 5,5 mill. kr., som skyldes forskudte aktiviteter i forhold til ABA/Doman-projektet samt et mindreforbrug på ca. 2,1 mill. kr. i forhold til aktiviteter hørende under rådgivningsinstitutionerne. </t>
  </si>
  <si>
    <t>7.28 Renter af kortfrist. tilgodehavender i øvrigt</t>
  </si>
  <si>
    <t>Kor. Budget</t>
  </si>
  <si>
    <t>Forv. ændr.</t>
  </si>
  <si>
    <t>3.22.08.3 Kommunale specialskoler</t>
  </si>
  <si>
    <t>3.35.63.3 Musikarrangementer</t>
  </si>
  <si>
    <t>Bevillingsområde Dagtilbud</t>
  </si>
  <si>
    <t>Bevillingsområde: Dagtilbud</t>
  </si>
  <si>
    <t>Afvigelse</t>
  </si>
  <si>
    <t>Nettoudgifter i 1.000 kr.</t>
  </si>
  <si>
    <t>Efterspørgselsstyrede serviceområder, drift</t>
  </si>
  <si>
    <t>Efterspørgselsstyrede serviceområder i alt</t>
  </si>
  <si>
    <t>Rammestyrede områder, drift</t>
  </si>
  <si>
    <t>Rammestyrede områder i alt</t>
  </si>
  <si>
    <t>Sum</t>
  </si>
  <si>
    <t>Bevillingsområde Dagtilbud - special</t>
  </si>
  <si>
    <t>Bevillingsområde Undervisning</t>
  </si>
  <si>
    <t>Bevillingsområde: Undervisning</t>
  </si>
  <si>
    <t>Bevillingsområde Specialundervisning</t>
  </si>
  <si>
    <t>Bevillingsområde: Specialundervisning</t>
  </si>
  <si>
    <t>Bevillingsområde Miljø</t>
  </si>
  <si>
    <t>Bevillingsområde: Miljø</t>
  </si>
  <si>
    <t>Bevillingsområde Sundhed</t>
  </si>
  <si>
    <t>Bevillingsområde: Sundhed</t>
  </si>
  <si>
    <t>Bevillingsområde Administration</t>
  </si>
  <si>
    <t>Bevillingsområde: Administration</t>
  </si>
  <si>
    <t>Bevillingsområde Anlæg</t>
  </si>
  <si>
    <t>Bevillingsområde: Fritidshjem og klubber - special</t>
  </si>
  <si>
    <t>Bevillingsområde Fritidshjem og klubber - special</t>
  </si>
  <si>
    <t>Bevillingsområde: Anlæg</t>
  </si>
  <si>
    <t>Bevillingsområde: Fritidshjem og klubber</t>
  </si>
  <si>
    <t>Bevillingsområde Fritidshjem og klubber</t>
  </si>
  <si>
    <t>Bevillingsområde: Dagtilbud - special</t>
  </si>
  <si>
    <t>mill. kr.</t>
  </si>
  <si>
    <t>3.22.09.1 Sprogstimulering for tosprogede</t>
  </si>
  <si>
    <t>5.25.10.1 Fælles formål</t>
  </si>
  <si>
    <t>5.25.11.1 Dagpleje</t>
  </si>
  <si>
    <t>5.25.12.1 Vuggestuer</t>
  </si>
  <si>
    <t>5.25.14.1 Integrerede daginstitutioner</t>
  </si>
  <si>
    <t>5.25.15.1 Fritidshjem</t>
  </si>
  <si>
    <t>5.25.16.1 Klubber og andre socialpæd.</t>
  </si>
  <si>
    <t>5.25.19.1 Tilskud til puljeordninger m.v.</t>
  </si>
  <si>
    <t>0.25.13.1 Andre faste ejendomme</t>
  </si>
  <si>
    <t>0.28.20.1 Grønne områder og naturpladser</t>
  </si>
  <si>
    <t>6.45.51.1 Sekretariat og forvaltninger</t>
  </si>
  <si>
    <t>5.25.13.1 Børnehaver</t>
  </si>
  <si>
    <t>5.25.17.1 Særlige dagtilbud og klubber</t>
  </si>
  <si>
    <t>5.28.21.1 Forebyggende foranstaltninger</t>
  </si>
  <si>
    <t>5.35.40.1 Rådgivning og rådgivningsinst.</t>
  </si>
  <si>
    <t>0.32.31.1 Stadions, idrætsanlæg m.v.</t>
  </si>
  <si>
    <t>3.22.05.1 Skolefritidsordninger</t>
  </si>
  <si>
    <t>3.22.10.1 Bidrag til statslige/private skoler</t>
  </si>
  <si>
    <t>5.25.14.1 Integrerede institutioner</t>
  </si>
  <si>
    <t>5.28.23.1 Døgninstitutioner for børn/unge</t>
  </si>
  <si>
    <t>3.22.01.1 Folkeskoler</t>
  </si>
  <si>
    <t>3.22.02.1 Fællesudgifter for skolevæsen</t>
  </si>
  <si>
    <t>3.22.03.1 Syge- og hjemmeundervisning</t>
  </si>
  <si>
    <t>3.22.06.1 Befordring af elever i gr.skolen</t>
  </si>
  <si>
    <t>3.22.07.1 Specialundervisning i reg. tilbud</t>
  </si>
  <si>
    <t>3.22.08.1 Kommunale specialskoler</t>
  </si>
  <si>
    <t>3.22.12.1 Efterskoler og ungdomsskoler</t>
  </si>
  <si>
    <t>3.22.14.1 Ungdommens Uddannelsesvejl.</t>
  </si>
  <si>
    <t>3.22.16.1 Specialpæd. bistand til børn</t>
  </si>
  <si>
    <t>3.30.45.1 Erhvervsgrunduddannelser</t>
  </si>
  <si>
    <t>3.38.76.1 Ungdomsskolevirksomhed</t>
  </si>
  <si>
    <t>3.35.63.1 Musikarrangementer</t>
  </si>
  <si>
    <t>3.22.04.1 Pæd. psykologisk rådgivning</t>
  </si>
  <si>
    <t>3.22.17.1 Specialpæd. bistand til voksne</t>
  </si>
  <si>
    <t>4.62.89.1 Kommunal sundhedstjeneste</t>
  </si>
  <si>
    <t>5.28.20.1 Plejefamilier og opholdssteder</t>
  </si>
  <si>
    <t>4.62.85.1 Kommunal tandpleje</t>
  </si>
  <si>
    <t>6.42.41.1 Kommunalbestyrelsesmedl.</t>
  </si>
  <si>
    <t>6.42.42.1 Kommissioner, råd og nævn</t>
  </si>
  <si>
    <t>6.42.43.1 Valg m.v.</t>
  </si>
  <si>
    <t>6.45.50.1 Administrationsbygninger</t>
  </si>
  <si>
    <t>3.22.01.3 Folkeskoler</t>
  </si>
  <si>
    <t>3.22.05.3 Skolefritidsordninger</t>
  </si>
  <si>
    <t>3.22.07.3 Specialundervisning i regionale tilbud</t>
  </si>
  <si>
    <t>5.25.14.3 Integrerede institutioner</t>
  </si>
  <si>
    <t>5.25.15.3 Fritidshjem</t>
  </si>
  <si>
    <t>5.25.16.3 Klubber og andre socialpæd. fritidstilbud</t>
  </si>
  <si>
    <t>Budget for 2007</t>
  </si>
  <si>
    <t>Budget</t>
  </si>
  <si>
    <t>Forbrug</t>
  </si>
  <si>
    <t>Forbrug for 2007</t>
  </si>
  <si>
    <t xml:space="preserve">3.22.09.1 Sprogsti. for tosprogede børn      </t>
  </si>
  <si>
    <t>Der er et samlet merforbrug på ca. 2,3 mill. kr. Afvigelsen skyldes et generelt højere udgiftsniveau til sprogstimulering af børn i daginstitutionerne.</t>
  </si>
  <si>
    <t>8.25 Forskydninger i tilgodeh. hos staten</t>
  </si>
  <si>
    <t>8.52 Forskydninger i kortfristet gæld i øvrigt</t>
  </si>
  <si>
    <t>8.32 Forskydninger i langfristede tilgodehavender</t>
  </si>
  <si>
    <t>8.42 Forskydninger i aktiver tilh. fonds, legater m.v.</t>
  </si>
  <si>
    <t>8.45 Forskydninger i passiver tilh. Fonds, legater m.v.</t>
  </si>
  <si>
    <t>Finansiel status</t>
  </si>
  <si>
    <t>Primo 2007</t>
  </si>
  <si>
    <t>Forskydning via hk 09</t>
  </si>
  <si>
    <t>Forskydning via hk 08</t>
  </si>
  <si>
    <t>Ultimo 2007</t>
  </si>
  <si>
    <t xml:space="preserve">Aktiver  </t>
  </si>
  <si>
    <t>Tilgode hos staten</t>
  </si>
  <si>
    <t>Kortfristede tilgodehavender</t>
  </si>
  <si>
    <t>Langfristede tilgodehavender</t>
  </si>
  <si>
    <t>Aktiver tilhørende fonds, legater mm</t>
  </si>
  <si>
    <t xml:space="preserve">Passiver  </t>
  </si>
  <si>
    <t>Passiver tilhørende fonds, legater mm</t>
  </si>
  <si>
    <t>Kortfristet gæld</t>
  </si>
  <si>
    <t>Langfristet gæld</t>
  </si>
  <si>
    <t>Balance</t>
  </si>
  <si>
    <t>Bevillingsområdet Finansposter udgør et samlet mindreforbrug på ca. 100,5 mill. kr. Finansposter er især præget af forskydninger for lønrefusioner samt mellemregninger mellem finansår. Herudover er der forskydninger grundet afvikling af gymnasier samt indløsning af pantebreve.</t>
  </si>
  <si>
    <t>Afvigelsen giver ikke anledning til bemærkninger.</t>
  </si>
  <si>
    <t>Forskydninger gymnasier                    -17,9 mill. kr.
Tilgodehavender hos forældre               25,0 mill. kr.
Forskydninger seminarier                      2,4 mill. kr.
Hensættelser løndebitorer                     6,5 mill. kr.
Lønrefusioner KMD                             -50,1 mill. kr.
Forskydninger debitorer                       -7,1 mill. kr.
Anlæg manglende kontoplaner               9,4 mill. kr.
Forudbetalte udgifter                            -4,5 mill. kr.
Projektoverførsler                                 -8,8 mill. kr.
Forskydninger i finansielle aktiver hos 
selvejende institutioner                        -13,6 mill. kr.
Regningstilgodehavende                      -18,6 mill. kr.
Tilgodehavende dagpenge                     41,0 mill. kr.
Mellemregninger mellem finansår        -100,7 mill. kr.</t>
  </si>
  <si>
    <t>Indløsning af pantebrev til Skolens for Luftfart
og Lyngby Tekniske Skole                     -4,8 mill. kr.
Indfrielse af lån til Lyngby Tekniske Skole
                                                            -0,4 mill. kr.</t>
  </si>
  <si>
    <t>Forskydninger i selvejende institutioners 
egenkapital                                           -3,1 mill. kr.
Skyldige feriepenge                                9,7 mill. kr
Forudbetalinger                                    19,3 mill. kr.
Kortfristet gæld                                     -6,0 mill. kr.
Lønfejl                                                -27,5 mill. kr.
Betaling til andre kommuner vedr. 2007 -40,1 mill. kr.
Privat børnepasning/KMD aktiv               2,1 mill. kr.
Forskydninger i systemkonti                 89,7 mill. kr.</t>
  </si>
  <si>
    <t>Merforbruget skal finansieres af mindreforbruget på 3.22.07.3, specialundervisning i regionale tilbud.</t>
  </si>
  <si>
    <t>På bevillingsområdet Anlæg er der et samlet mindreforbrug på ca. 277,5 mill. kr. Hele mindreforbruget på 277,5 mill. kr. søges overført til 2008, hvor det skal anvendes til følgende formål:
1. Medfinansiering af anlægsplan 2008 - 2010 (BUU 2008-4470, 30/1 2008) i alt ca. 194 mill. kr.
2. Finansiering af manglende overførsel af deponering på Gyldenrisparken og Nyrnberggade til ØKF, i alt 19,2 mill. kr. 
3. Finansiering af forbrug på forsinkede projekter, herunder grundkøb i Sydhavnen (BR 105/07, 425/07, 402/07, 706/06, 128/07, 228/06) i alt ca. 54 mill. kr.
4. Finansiering af forbrug på statuskonto, i alt ca. 10 mill. kr.</t>
  </si>
  <si>
    <t>Merforbruget skal ses i sammenhæng med mindreforbruget på 5.25.16.3, Klubber og andre socialpæd. fritidstilbud, da størsteparten af budgettet til skolefritidsordninger er placeret her.</t>
  </si>
  <si>
    <t>Mindreforbruget søges overført til 2008, hvor det indgår i finansieringen af Anlægsplan 2008-2010.</t>
  </si>
  <si>
    <t>Bevillingsområdet Fritidshjem og klubber udviser et samlet merforbrug på 10,7 mill. kr., hvoraf en del skal ses i sammenhæng med mindreforbruget på bevillingsområdet Dagtilbud. Der er derfor et budget på ca. 11,7 mill. kr., som retteligt burde have været placeret på bevillingsområdet Fritidshjem og klubber og ikke Dagtilbud. Dette giver et mindreforbrug på 1 mio. kr. Derudover er der et merforbrug på ca. 6,5 mill. kr. i forhold til funktion 3.22.05.1 Skolefritidsordninger, som dog modsvares af et tilsvarende mindreforbrug på 5,8 mio. kr. på bevillingsområdet Fritidshjem og klubber - special på funktion 3.22.05.1 Skolefritidsordninger. Det skyldes en budgetmæssig forkert fordeling af budgettet til skolefritidsordninger i forhold til normal- og specialområdet. Der er derfor et reelt mindreforbrug på ca. 6,8 mill. kr. på bevillingsområdet Fritidshjem og klubber.
Fritidshjemmene og klubberne har en akkumuleret opsparing på ca. 15 mill. kr. i 2007, der ønskes overført til 2008. Der er et mindreforbrug på ca. 9,1 mill. kr. som følge af en øget forældrebetaling, idet kommunen sælger flere pladser til andre kommuner efter indførelsen af fritvalgsordningen. Bevillingsområdet Fritidshjem og klubber er blevet 
negativt demografireguleret med ca. 5,5 mill. kr. i løbet af 2007 og det modsvares ikke af en tilsvarende lavere afregning
af pladser. Tværtimod afregnes fritidshjem og klubber samlet set for pladser til en værdi af 2,9 mill.kr. mere end i 2006.
Hvis man ser på fritidshjem alene afregnes institutionerne for ca. 150 flere pladser, end der er bevilget. Dette kan i alt
forklare 8,4 mill. kr. af merforbruget. 
Ikke-realiserede besparelser i 2007 er også en årsag til merforbruget. I forbindelse med budgetvedtagelsen blev der
vedtaget en række besparelser på området, hvilket har vist sig svært at realisere. Det vurderes, at der er besparelser
for ca. 4 mill. kr., som ikke er hentet hjem. Endelig skyldes en del af merforbruget, at der kan være fejlagtige
bogføringer i forhold til udgifter vedrørende husleje, skatte/afgifter m.v. knyttet til opkrævningerne fra Københavns
Ejendomme, som retteligt hører til under andre bevillingsområder. Forvaltningen vil foretage en yderligere opfølgning og
analysering af begge disse områder primo 2008.</t>
  </si>
  <si>
    <t xml:space="preserve">På bevillingsområdet Administration er der et samlet merforbrug på ca. 6,5 mill. kr. Merforbruget kan primært relateres til tre forhold. En ikke-budgetteret indtægt fra et tidligere EU-valg på 0,5 mill. kr., der er indtægtsført i forbindelse med afstemning af statuskonti. Et merforbrug i forhold til konsulentudgifter på ca. 5 mill. kr. samt et merforbrug på ca. 2 mill. kr. til kontorhold m.v. for distrikter og fagkontorer, hvilke der er dækning for i 2008.
Det skal endvidere bemærkes, at merforbruget på ca. 5 mill. kr. i forhold til konsulentudgifter er nært forbundet med hele genopretningsplanen og Forandringsprogrammet i Børne- og Ungdomsforvaltningen, som har været højt prioriteret. I løbet af 2007 har forvaltningen således afsluttet 15 ud af de i alt 22 højt prioriterede indsatsområder, som vedrørte den økonomiske genopretning under delprogrammerne Økonomistyring og Økonomisk Balance. </t>
  </si>
  <si>
    <t>Der er et samlet merforbrug på ca. 6,5 mill. kr. Merforbruget modsvares af et tilsvarende mindreforbrug på bevillingsområdet Fritidshjem og klubber - special på funktion 3.22.05.1 Skolefritidsordninger. Det skyldes en budgetmæssig forkert fordeling af budgettet på 6,5 mio. kr. til skolefritidsordninger i forhold til normal- og specialområdet.</t>
  </si>
  <si>
    <t xml:space="preserve">Mindreforbruget på 1,2 mill. kr. skyldes ændring i pris og mængde. Budgettet er i årets løb er forhøjet med 267 pladser fra 2750 til 3017 børn. Efterfølgende er pladsprisen blevet reguleret af Undervisningsministeriet. </t>
  </si>
  <si>
    <t xml:space="preserve">Funktion 5.25.14.1 - 5.25.16.1 forklares under funktion 5.25.14.1. 
Merforbruget på samlet set på 15,2 mill. kr. skal ses i sammenhæng med, at institutionerne har en akkumuleret opsparing på ca. 15,4 mill. kr.. Denne opsparing søges overført til 2008. 
Det samlede merforbrug på 30,2 mill. kr. skyldes bl.a.
den negative demografiregulering i løbet af 2007 af bevillingsområdet Fritidshjem og klubber på 5,5 mill. kr. modsvares ikke af en tilsvarende lavere afregning af pladser. Fritidshjem og klubber afregnes samlet set for pladser til en værdi af 2,9 mill.kr. mere end i 2006, hvilket i alt kan det forklare 8,4 mill. kr. af merforbruget.
Hvis man ser på fritidshjem alene afregnes institutionerne for ca. 150 flere pladser, end der er bevilget. Dette skyldes at der har været en større aktivitet på fritidshjem- og klubområdet end budgetteret. Dette giver et merforbrug på ca. 5,5 mill. kr. Pladsforklaringerne skyldes, at normeringerne ligger over det bevilgede antal pladser, samt at området har præcedens/særaftaler,  f.eks. minimumsnormeringer, kontingentfritagelse og
afregning af børn over 18 år, hvor der gives budget,
selvom der ikke er børn. </t>
  </si>
  <si>
    <t>Bevillingsområdet Undervisning udviser et samlet mindreforbrug på ca. 38,5 mill. kr., hvoraf en del skal ses i sammenhæng med merforbruget på bevillingsområdet Specialundervisning. Det gælder et mindreforbrug på 11,6 mill. kr. til tale/høre lærere, hvor forbruget fejlagtigt er bogført under funktion 3.22.16.1 Specialpædagogisk bistand til børn, et forbrug på 7 mio. kr. på 3.22.04.1 Pædagogisk psykologisk rådgivning, et mindreforbrug på 3,6 mill. kr. vedrørende befordring, hvor forbruget er afholdt under bevillingsområdet Specialundervisning samt et mindreforbrug på 1,2 mill. kr., hvor forbruget til den særlige jobformidling på Ungdomsskolen i Utterslev fejlagtigt er bogført på funktion 3.22.17.1 Specialpædagogisk bistand til voksne. Der er et budget på ca. 2,6 mill. kr., som er placeret på funktion 3.22.01.1 Folkeskoler, som burde have været placeret på bevillingsområdet Specialundervisning funktion 3.22.17.1 Specialpædagogisk bistand til voksne. Det reelle mindreforbrug på bevillingsområdet Undervisning er således på 19,5 mill. kr.
Mindreforbruget på 19,5 mill. kr. dækker over en række mer- og mindreforbrug. Af merforbrug kan især nævnes et samlet merforbrug i forhold til folkeskolernes opsparing på ca. 21,9 mill. kr. Af mindreforbrug kan særligt nævnes et
mindreforbrug på 22,8 mill. kr. i forbindelse med Faglighed For Alle, hvilket skyldes manglende igangsætning af 
aktiviteter, et mindreforbrug på 16 mill. kr. vedrørende køb/salg i
relation til frit skolevalg og anbragte børn, et samlet mindreforbrug på 6,9 mill. kr. vedrørende PISA samt et samlet 
mindreforbrug for bydækkende institutioner på 4,9 mill. kr. Det skal endvidere nævnes, at der kan være fejlagtige
bogføringer knyttet til opkrævningerne af husleje m.v. fra Københavns Ejendomme.</t>
  </si>
  <si>
    <t>Det samlede mindreforbrug på 18,5 mill. kr. er sammensat af en række mer- og mindreforbrug: Der har været et samlet merforbrug for folkeskolerne på 21,8 mill. kr. og et mindreforbrug på 0,5 mill. kr. for de bydækkende institutioner under funktion 3.22.01.1, et merforbrug på 11,6 mill. kr. for sprogstimulering for tosprogede børn, hvor budgettet er placeret under funktion 3.22.09.1 Sprogstimulering tosprogede børn, jf. nedenfor, samt et merforbrug på 6,2 mill. kr. for Center for Vejledning (jf. nedenfor under funktion 3.22.14.1 Ungdommens Uddannelsesvejledning). Endelig er der et samlet netto merforbrug på ca. 5,5 mill. kr. dækkende en række områder, herunder DKO, udpostering af status samt udgifter forbundet med opkrævninger fra Københavns Ejendomme. Af mindreforbrug kan især nævnes 22,8 mill. kr. for Faglighed For Alle samt et mindreforbrug på 6,9 mill. kr. vedrørende PISA. Derudover er der et mindreforbrug til tale-hørelærere på 11,6 mill. kr., som er bogført under bevillingsområdet Specialundervisning. Endvidere er der et samlet mindreforbrug på 16 mill. kr.
vedrørende køb/salg i relation til frit skolevalg og
anbragte børn. Der søges om overførsel af -26,4 mill. kr.
til 2008 i forhold til decentral opsparing, 22,8 mill. kr. i
forhold til Faglighed For Alle (BR 559/06) og 6,9 mill. kr. 
i forhold til PISA (BR 486/03).
Mindreforbruget vedrørende FFA har 3 hovedårsager;
udvalgsbesluttede udskydelser og budgetjusteringer, 
tekniske forskydninger af budgetudmelding til skoler da
udmeldingen vedrører skoleår, samt udskyldelse af 
konkrete enkelt aktiviteter.
Derudover er der et mindreforbrug til tale-hørelærere på
11,6 mill. kr., som er bogført under bevillingsområdet 
Specialundervisning. Endvidere er der et samlet 
mindreforbrug på 16 mill. kr. vedrørende køb/salg i 
relation til frit skolevalg og anbragte børn.
Endelig er der et mindreforbrug på befordring i
forbindelse med svømmeundervisning (2,5 mill. kr.),
hvor forbruget er konteret under funktion 3.22.06.1,
samt mindreforbrug på science- og idrætsskole (1,8 mill. kr.).</t>
  </si>
  <si>
    <t>11,6 mill. kr., som er bogført under bevillingsområdet 
Specialundervisning. Endvidere er der et samlet 
mindreforbrug på 16 mill. kr. vedrørende køb/salg i 
relation til frit skolevalg og anbragte børn.
Endelig er der et mindreforbrug på befordring i
forbindelse med svømmeundervisning (2,5 mill. kr.),
hvor forbruget er konteret under funktion 3.22.06.1,
samt mindreforbrug på science- og idrætsskole (1,8 mill. kr.).</t>
  </si>
  <si>
    <t>Bevillingsområdet Specialundervisning udviser et samlet merforbrug på 28,1 mill. kr. Merforbruget skal ses i sammenhæng med et mindreforbrug på bevillingsområdet Undervisning, som udviser et mindreforbrug på 38,5 mill. kr.
Der er bogført 11,6 mill. kr. til tale/høre lærere, fordelt med 4,6 mill. kr. på funktion 3.22.16.1 Specialpædagogisk bistand til børn, og 7 mill. kr. på funktion 3.22.04.1 Pædagogisk psykologisk rådgivning, hvor budgettet er placeret under bevillingsområdet Undervisning på funktion 3.22.01.1 Folkeskoler. 
Herudover er 1,2 mill. kr. vedrørende den særlige jobformidling på Ungdomsskolen i Utterslev, samt 3,6 mill. kr. vedrørende befordring af elever, bogført under bevillingsområdet Specialundervisning, mens budgettet er lagt på bevillingsområdet Undervisning. 
Der er et budget på ca. 2,6 mill. kr., som er placeret på bevillingsområdet Undervisning funktion 3.22.01.1 Folkeskoler, som burde have været placeret her. Derudover er der et budget på 2 mill. kr., som ligger placeret på bevillingsområdet Miljø, som burde have ligget på Specialundervisning. Herefter udviser bevillingsområdet Undervisning et mindreforbrug på
 19,5 mill. kr. og bevillingsområdet Specialundervisning et merforbrug på 7,1 mill. kr.
Merforbruget på 7,1 mill. kr. er sammensat af en række mer- og mindreforbrug. Der er et merforbrug på ca. 19,7 mill. kr.,
der primært vedrører køb af specialundervisning i regioner og kommuner til elever i regionale tilbud. Der er fokus på hele
 køb/salg området under specialundervisning. I samarbejde med Deliotte gennemføres således i 2008 et projekt vedr. 
budgettering af køb/salg på hele området. Derudover er der
et mindreforbrug på 6,9 mill. kr. vedrørende specialskolerne samt et mindreforbrug på 1,8 mill. kr. på de bydækkende
institutioner.</t>
  </si>
  <si>
    <t xml:space="preserve">Der er et samlet merforbrug på ca. 12,6 mill. kr. Merforbruget kan først og fremmest forklares med, at der er bogført udgifter til tale-hørelærere for ca. 7 mill. kr., som er budgetlagt på bevillingsområdet Undervisning funktion 3.22.01.1 Folkeskoler. Den resterende del af merforbruget hænger sammen med mindreforbruget på funktion 3.22.08.1 Kommunale specialskoler. I slutningen af 2007 er der foretaget en omfattede tilpasning af budgettet til Pædagogisk Psykologisk Rådgivning, så det er overensstemmelse med det faktiske aktivitetsniveau og følger konteringsreglerne. Det har ikke været muligt at rette det korrigerede budget til inden regnskabsaflæggelsen,  I 2008 sikres sammenhæng mellem budget og forbrug ved at omplacerer budgetmidler til de korrekte bevillingsområder og funktioner </t>
  </si>
  <si>
    <t xml:space="preserve">Befordring af elever sker på både bevillingsområdet Undervisning og Specialundervisning. 
Det samlede merforbrug på befordring af elever er 7,5 mio. kr, og fordeles med et merforbrug på 8,6 mill. kr. på specialområdet og et mindreforbrug på 1,1 mill. kr. på normalområdet.
Hertil kommer at 2,5 mill. kr. til svømmeundervisning ikke er budgetlagt på bevillingsområdet Undervisning
Det reelle mindreforbrug på normalområdet udgør således 3,6 mill. kr. 
Det samlede merforbrug er herefter 5 mill. kr. , som skyldes, at udgifterne til kørsel er blevet undervurderet i det korrigerede budget. Budgetbehovet i det korrigerede budget er blevet fastlagt ved en fremskrivning af tidligere års forbrug. Budgetbehovet er blevet undervurderet, da man i analysen af tidligere års forbrug ikke fik medtaget alle udgifter.  </t>
  </si>
  <si>
    <t xml:space="preserve">Merforbruget på 4,4 mill. kr. er sammensat af et merforbrug på i alt 5,6 mill. kr. på køb/salg og et mindreforbrug på 1,2 mill. kr. vedrørende Skolen ved Kastelsvej. De 5,6 mill. kr. i merforbrug er fordelt på merudgifter til køb af specialundervisning i regionale tilbud på 2,4 mill. kr. og mindreindtægter på salg af specialundervisning til elever fra regionerne på 3,2 mill. kr. På funktion 5.28.23.1 Døgninstitutioner for børn/unge er desuden konteret 13,7 mill. kr. for køb af undervisning af børn fra København, der er anbragt i andre kommuner, som retteligt burde være konteret på denne funktion. Således burde funktionen udvise et merforbrug på 18,1 mill. kr. som følge af køb af specialundervisning i regionale tilbud.  Der søges om overførsel af 0,4 mill. kr. til 2008.Det samlede køb af specialundervisning i Regionale tilbud udviser isoleret set et merforbrug på 16,1 mill. kr. og skyldes efterspørgselspresset af elever med behov for specialundervisning, som Børne- og Ungdomsforvaltningen ikke kompenseres for i budgettildelingsmodellen.
Køb og salg generelt
På det samlede køb/salg område for pladser til 
specialundervisning på Regionale undervisningstilbud, 
Specialskoler i andre kommuner, samt undervisning af 
anbragte børn er et samlet merforbrug på 19,7 mill. kr.
 Heraf vedrører de 16,1 mill. kr. køb af 
specialundervisning i Regionale tilbud. Det samlede 
merforbrug skyldes en stigning i antallet af børn med 
specialundervisningsbehov, hvor det er nødvendigt at 
købe pladser, da Børne- og Ungdomsforvaltningen har 
forpligtelsen til at undervise børnene. Stigningen 
skyldes, at udviklingen i antallet af børn med 
specialundervisningsbehov stiger hurtigere end den 
almindelige demografiske udvikling på børne- og 
ungeområdet. Den nuværende budgettildelingsmodel 
sikrer imidlertid kun Børne- og Ungdomsforvaltningen 
midler til den almindelige demografiske udvikling. Derfor
 er specialundervisningsområdet generelt under et 
økonomisk pres, som i regnskab 2007 ses på 
køb/salgområdet. De resterende udgifter til køb af 
specialundervisning til elever i familiepleje og 
forebyggende foranstaltninger. </t>
  </si>
  <si>
    <t>Mindreforbruget på 39 mill. kr. skyldes primært budgettering af ydelser på rammen til kommunale speicalskoler, som retteligt skal budgetteres på andre budgetrammer indenfor bevillingsområdet Specialundervisning, samt kontering af ydelser, som retteligt skal konteres på andre rammer indenfor bevillingsområdet Specialundervisning. Således brude 5,6 mill. kr. af budgettet til pædagogisk og psykologisk rådgivning være flyttet til funktion 3.22.04.1 Pædagogisk og psykologisk rådgivning. Der er endvidere budgetlagt 2,6 mill. kr. til tale/hørepædagoger, som er bogført på funktion 3.22.16.1 Specialpædagogisk bistand til børn. På funktionen burde retteligt være konteret 21,5 mill. kr. i udgifter for køb af undervisning til børn fra København på specialskoler i andre kommuner. De 21,5 mill. kr. er i regnskabet konteret på funktion 5.28.23.1 Døgninstitutioner for børn/unge. Den resterende del af mindreforbruget 17,5 mio. kr. kan forklares med mindreudgifter til køb af pladser i andre kommuner. Mindreforbruget skal ses i sammenhæng med hele køb/salg området, hvor der samlet er et merforbrug</t>
  </si>
</sst>
</file>

<file path=xl/styles.xml><?xml version="1.0" encoding="utf-8"?>
<styleSheet xmlns="http://schemas.openxmlformats.org/spreadsheetml/2006/main">
  <numFmts count="2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 numFmtId="167" formatCode="[$€-2]\ #.##000_);[Red]\([$€-2]\ #.##000\)"/>
    <numFmt numFmtId="168" formatCode="#,##0.0"/>
    <numFmt numFmtId="169" formatCode="0.0"/>
    <numFmt numFmtId="170" formatCode="#,##0.0000"/>
    <numFmt numFmtId="171" formatCode="0.000"/>
    <numFmt numFmtId="172" formatCode="0.0000"/>
    <numFmt numFmtId="173" formatCode="#,##0.000"/>
    <numFmt numFmtId="174" formatCode="#,##0.00000"/>
    <numFmt numFmtId="175" formatCode="0.00000"/>
    <numFmt numFmtId="176" formatCode="#,##0.000000"/>
    <numFmt numFmtId="177" formatCode="#,##0.0000000"/>
  </numFmts>
  <fonts count="15">
    <font>
      <sz val="10"/>
      <name val="Arial"/>
      <family val="0"/>
    </font>
    <font>
      <sz val="10"/>
      <name val="Times New Roman"/>
      <family val="1"/>
    </font>
    <font>
      <b/>
      <sz val="12"/>
      <name val="Verdana"/>
      <family val="2"/>
    </font>
    <font>
      <sz val="10"/>
      <name val="Verdana"/>
      <family val="2"/>
    </font>
    <font>
      <b/>
      <i/>
      <sz val="8"/>
      <name val="Verdana"/>
      <family val="2"/>
    </font>
    <font>
      <sz val="8"/>
      <name val="Verdana"/>
      <family val="2"/>
    </font>
    <font>
      <b/>
      <sz val="8"/>
      <name val="Verdana"/>
      <family val="2"/>
    </font>
    <font>
      <sz val="8"/>
      <name val="Arial"/>
      <family val="0"/>
    </font>
    <font>
      <u val="single"/>
      <sz val="7.5"/>
      <color indexed="12"/>
      <name val="Arial"/>
      <family val="0"/>
    </font>
    <font>
      <u val="single"/>
      <sz val="7.5"/>
      <color indexed="36"/>
      <name val="Arial"/>
      <family val="0"/>
    </font>
    <font>
      <b/>
      <sz val="10"/>
      <name val="Arial"/>
      <family val="2"/>
    </font>
    <font>
      <i/>
      <sz val="10"/>
      <name val="Arial"/>
      <family val="2"/>
    </font>
    <font>
      <b/>
      <sz val="8"/>
      <name val="Arial"/>
      <family val="2"/>
    </font>
    <font>
      <b/>
      <sz val="12"/>
      <name val="Arial"/>
      <family val="2"/>
    </font>
    <font>
      <b/>
      <sz val="12"/>
      <name val="Times New Roman"/>
      <family val="1"/>
    </font>
  </fonts>
  <fills count="3">
    <fill>
      <patternFill/>
    </fill>
    <fill>
      <patternFill patternType="gray125"/>
    </fill>
    <fill>
      <patternFill patternType="solid">
        <fgColor indexed="9"/>
        <bgColor indexed="64"/>
      </patternFill>
    </fill>
  </fills>
  <borders count="30">
    <border>
      <left/>
      <right/>
      <top/>
      <bottom/>
      <diagonal/>
    </border>
    <border>
      <left style="medium"/>
      <right style="medium"/>
      <top>
        <color indexed="63"/>
      </top>
      <bottom>
        <color indexed="63"/>
      </bottom>
    </border>
    <border>
      <left>
        <color indexed="63"/>
      </left>
      <right style="medium">
        <color indexed="8"/>
      </right>
      <top>
        <color indexed="63"/>
      </top>
      <bottom>
        <color indexed="63"/>
      </bottom>
    </border>
    <border>
      <left style="medium"/>
      <right style="medium"/>
      <top style="medium"/>
      <bottom style="medium"/>
    </border>
    <border>
      <left>
        <color indexed="63"/>
      </left>
      <right style="medium">
        <color indexed="8"/>
      </right>
      <top style="medium"/>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color indexed="63"/>
      </left>
      <right style="medium">
        <color indexed="8"/>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41">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0" borderId="1" xfId="0" applyFont="1" applyBorder="1" applyAlignment="1">
      <alignment wrapText="1"/>
    </xf>
    <xf numFmtId="0" fontId="5" fillId="0" borderId="1" xfId="0" applyFont="1" applyBorder="1" applyAlignment="1">
      <alignment wrapText="1"/>
    </xf>
    <xf numFmtId="3" fontId="5" fillId="0" borderId="2" xfId="0" applyNumberFormat="1" applyFont="1" applyBorder="1" applyAlignment="1">
      <alignment horizontal="right" wrapText="1"/>
    </xf>
    <xf numFmtId="0" fontId="6" fillId="0" borderId="3" xfId="0" applyFont="1" applyBorder="1" applyAlignment="1">
      <alignment vertical="top" wrapText="1"/>
    </xf>
    <xf numFmtId="3" fontId="6" fillId="0" borderId="4" xfId="0" applyNumberFormat="1" applyFont="1" applyBorder="1" applyAlignment="1">
      <alignment horizontal="right" wrapText="1"/>
    </xf>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6" fillId="0" borderId="3" xfId="0" applyFont="1" applyBorder="1" applyAlignment="1">
      <alignment horizontal="justify" vertical="top" wrapText="1"/>
    </xf>
    <xf numFmtId="0" fontId="6" fillId="0" borderId="5" xfId="0" applyFont="1" applyBorder="1" applyAlignment="1">
      <alignment horizontal="justify" vertical="top" wrapText="1"/>
    </xf>
    <xf numFmtId="0" fontId="4" fillId="0" borderId="1" xfId="0" applyFont="1" applyBorder="1" applyAlignment="1">
      <alignment horizontal="left" wrapText="1"/>
    </xf>
    <xf numFmtId="0" fontId="5" fillId="0" borderId="1" xfId="0" applyFont="1" applyBorder="1" applyAlignment="1">
      <alignment horizontal="left" wrapText="1"/>
    </xf>
    <xf numFmtId="0" fontId="5" fillId="0" borderId="0" xfId="0" applyFont="1" applyAlignment="1">
      <alignment horizontal="left" wrapText="1"/>
    </xf>
    <xf numFmtId="3" fontId="5" fillId="0" borderId="6" xfId="0" applyNumberFormat="1" applyFont="1" applyBorder="1" applyAlignment="1">
      <alignment horizontal="right" wrapText="1"/>
    </xf>
    <xf numFmtId="0" fontId="6" fillId="0" borderId="3" xfId="0" applyFont="1" applyBorder="1" applyAlignment="1">
      <alignment horizontal="left" wrapText="1"/>
    </xf>
    <xf numFmtId="3" fontId="6" fillId="0" borderId="7" xfId="0" applyNumberFormat="1" applyFont="1" applyBorder="1" applyAlignment="1">
      <alignment horizontal="right" wrapText="1"/>
    </xf>
    <xf numFmtId="0" fontId="6" fillId="0" borderId="5" xfId="0" applyFont="1" applyBorder="1" applyAlignment="1">
      <alignment horizontal="left" wrapText="1"/>
    </xf>
    <xf numFmtId="3" fontId="6" fillId="0" borderId="8" xfId="0" applyNumberFormat="1" applyFont="1" applyBorder="1" applyAlignment="1">
      <alignment horizontal="right" wrapText="1"/>
    </xf>
    <xf numFmtId="0" fontId="5" fillId="0" borderId="1" xfId="0" applyFont="1" applyBorder="1" applyAlignment="1">
      <alignment vertical="top" wrapText="1"/>
    </xf>
    <xf numFmtId="0" fontId="6" fillId="0" borderId="3" xfId="0" applyFont="1" applyBorder="1" applyAlignment="1">
      <alignment wrapText="1"/>
    </xf>
    <xf numFmtId="3" fontId="5" fillId="0" borderId="2" xfId="0" applyNumberFormat="1" applyFont="1" applyBorder="1" applyAlignment="1">
      <alignment horizontal="right" vertical="top" wrapText="1"/>
    </xf>
    <xf numFmtId="0" fontId="6" fillId="0" borderId="5" xfId="0" applyFont="1" applyBorder="1" applyAlignment="1">
      <alignment wrapText="1"/>
    </xf>
    <xf numFmtId="3" fontId="6" fillId="0" borderId="9" xfId="0" applyNumberFormat="1" applyFont="1" applyBorder="1" applyAlignment="1">
      <alignment horizontal="right" wrapText="1"/>
    </xf>
    <xf numFmtId="0" fontId="5" fillId="0" borderId="5" xfId="0" applyFont="1" applyBorder="1" applyAlignment="1">
      <alignment vertical="top" wrapText="1"/>
    </xf>
    <xf numFmtId="3" fontId="5" fillId="0" borderId="2" xfId="0" applyNumberFormat="1" applyFont="1" applyBorder="1" applyAlignment="1">
      <alignment horizontal="center" vertical="top" wrapText="1"/>
    </xf>
    <xf numFmtId="3" fontId="5" fillId="0" borderId="6" xfId="0" applyNumberFormat="1" applyFont="1" applyBorder="1" applyAlignment="1">
      <alignment horizontal="center" vertical="top" wrapText="1"/>
    </xf>
    <xf numFmtId="3" fontId="5" fillId="0" borderId="6" xfId="0" applyNumberFormat="1" applyFont="1" applyBorder="1" applyAlignment="1">
      <alignment horizontal="justify" vertical="top" wrapText="1"/>
    </xf>
    <xf numFmtId="3" fontId="5" fillId="0" borderId="6" xfId="0" applyNumberFormat="1" applyFont="1" applyBorder="1" applyAlignment="1">
      <alignment horizontal="left" wrapText="1"/>
    </xf>
    <xf numFmtId="3" fontId="5" fillId="0" borderId="0" xfId="0" applyNumberFormat="1" applyFont="1" applyAlignment="1">
      <alignment horizontal="right" wrapText="1"/>
    </xf>
    <xf numFmtId="3" fontId="1" fillId="0" borderId="2" xfId="0" applyNumberFormat="1" applyFont="1" applyBorder="1" applyAlignment="1">
      <alignment horizontal="right" wrapText="1"/>
    </xf>
    <xf numFmtId="3" fontId="0" fillId="0" borderId="9" xfId="0" applyNumberFormat="1" applyFont="1" applyBorder="1" applyAlignment="1">
      <alignment wrapText="1"/>
    </xf>
    <xf numFmtId="0" fontId="6" fillId="0" borderId="0" xfId="0" applyFont="1" applyBorder="1" applyAlignment="1">
      <alignment horizontal="left" wrapText="1"/>
    </xf>
    <xf numFmtId="3" fontId="6" fillId="0" borderId="0" xfId="0" applyNumberFormat="1" applyFont="1" applyBorder="1" applyAlignment="1">
      <alignment horizontal="right" wrapText="1"/>
    </xf>
    <xf numFmtId="3" fontId="10" fillId="0" borderId="10" xfId="0" applyNumberFormat="1" applyFont="1" applyBorder="1" applyAlignment="1">
      <alignment horizontal="center" vertical="top"/>
    </xf>
    <xf numFmtId="3" fontId="10" fillId="0" borderId="11" xfId="0" applyNumberFormat="1" applyFont="1" applyBorder="1" applyAlignment="1">
      <alignment horizontal="center" vertical="top"/>
    </xf>
    <xf numFmtId="0" fontId="10" fillId="0" borderId="12" xfId="0" applyFont="1" applyBorder="1" applyAlignment="1">
      <alignment horizontal="left"/>
    </xf>
    <xf numFmtId="3" fontId="6" fillId="0" borderId="3" xfId="0" applyNumberFormat="1" applyFont="1" applyBorder="1" applyAlignment="1">
      <alignment horizontal="right" wrapText="1"/>
    </xf>
    <xf numFmtId="168" fontId="10" fillId="0" borderId="13" xfId="0" applyNumberFormat="1" applyFont="1" applyBorder="1" applyAlignment="1">
      <alignment horizontal="right"/>
    </xf>
    <xf numFmtId="168" fontId="10" fillId="0" borderId="14" xfId="0" applyNumberFormat="1" applyFont="1" applyBorder="1" applyAlignment="1">
      <alignment/>
    </xf>
    <xf numFmtId="0" fontId="10" fillId="0" borderId="15" xfId="0" applyFont="1" applyBorder="1" applyAlignment="1">
      <alignment horizontal="left"/>
    </xf>
    <xf numFmtId="168" fontId="10" fillId="0" borderId="11" xfId="0" applyNumberFormat="1" applyFont="1" applyBorder="1" applyAlignment="1">
      <alignment/>
    </xf>
    <xf numFmtId="3" fontId="5" fillId="0" borderId="1" xfId="0" applyNumberFormat="1" applyFont="1" applyBorder="1" applyAlignment="1">
      <alignment horizontal="center" vertical="top" wrapText="1"/>
    </xf>
    <xf numFmtId="3" fontId="5" fillId="0" borderId="1" xfId="0" applyNumberFormat="1" applyFont="1" applyBorder="1" applyAlignment="1">
      <alignment horizontal="right" wrapText="1"/>
    </xf>
    <xf numFmtId="3" fontId="5" fillId="0" borderId="5" xfId="0" applyNumberFormat="1" applyFont="1" applyBorder="1" applyAlignment="1">
      <alignment horizontal="right" wrapText="1"/>
    </xf>
    <xf numFmtId="0" fontId="5" fillId="0" borderId="1" xfId="0" applyFont="1" applyFill="1" applyBorder="1" applyAlignment="1">
      <alignment/>
    </xf>
    <xf numFmtId="0" fontId="5" fillId="0" borderId="5" xfId="0" applyFont="1" applyBorder="1" applyAlignment="1">
      <alignment wrapText="1"/>
    </xf>
    <xf numFmtId="0" fontId="5" fillId="0" borderId="5" xfId="0" applyFont="1" applyBorder="1" applyAlignment="1">
      <alignment horizontal="justify" vertical="top" wrapText="1"/>
    </xf>
    <xf numFmtId="0" fontId="5" fillId="0" borderId="16" xfId="0" applyFont="1" applyBorder="1" applyAlignment="1">
      <alignment horizontal="justify" vertical="top" wrapText="1"/>
    </xf>
    <xf numFmtId="0" fontId="5" fillId="0" borderId="5" xfId="0" applyFont="1" applyBorder="1" applyAlignment="1">
      <alignment horizontal="left" wrapText="1"/>
    </xf>
    <xf numFmtId="0" fontId="10" fillId="0" borderId="12" xfId="0" applyFont="1" applyBorder="1" applyAlignment="1">
      <alignment horizontal="left" wrapText="1"/>
    </xf>
    <xf numFmtId="3" fontId="5" fillId="0" borderId="0" xfId="0" applyNumberFormat="1" applyFont="1" applyBorder="1" applyAlignment="1">
      <alignment/>
    </xf>
    <xf numFmtId="0" fontId="7" fillId="0" borderId="0" xfId="0" applyFont="1" applyFill="1" applyAlignment="1">
      <alignment/>
    </xf>
    <xf numFmtId="0" fontId="7" fillId="0" borderId="0" xfId="0" applyFont="1" applyFill="1" applyAlignment="1">
      <alignment wrapText="1"/>
    </xf>
    <xf numFmtId="3" fontId="7" fillId="0" borderId="0" xfId="0" applyNumberFormat="1" applyFont="1" applyFill="1" applyBorder="1" applyAlignment="1">
      <alignment/>
    </xf>
    <xf numFmtId="0" fontId="7" fillId="0" borderId="0" xfId="0" applyFont="1" applyFill="1" applyBorder="1" applyAlignment="1">
      <alignment/>
    </xf>
    <xf numFmtId="3" fontId="7" fillId="0" borderId="0" xfId="0" applyNumberFormat="1" applyFont="1" applyFill="1" applyAlignment="1">
      <alignment/>
    </xf>
    <xf numFmtId="3" fontId="5" fillId="0" borderId="2"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3" fontId="5" fillId="0" borderId="6" xfId="0" applyNumberFormat="1" applyFont="1" applyFill="1" applyBorder="1" applyAlignment="1">
      <alignment horizontal="right" wrapText="1"/>
    </xf>
    <xf numFmtId="3" fontId="5" fillId="0" borderId="2" xfId="0" applyNumberFormat="1" applyFont="1" applyFill="1" applyBorder="1" applyAlignment="1">
      <alignment horizontal="right" vertical="top" wrapText="1"/>
    </xf>
    <xf numFmtId="0" fontId="11" fillId="0" borderId="0" xfId="0" applyFont="1" applyFill="1" applyAlignment="1">
      <alignment vertical="top" wrapText="1"/>
    </xf>
    <xf numFmtId="0" fontId="10" fillId="0" borderId="17" xfId="0" applyFont="1" applyBorder="1" applyAlignment="1">
      <alignment/>
    </xf>
    <xf numFmtId="0" fontId="10" fillId="0" borderId="12" xfId="0" applyFont="1" applyBorder="1" applyAlignment="1">
      <alignment/>
    </xf>
    <xf numFmtId="0" fontId="11" fillId="0" borderId="12" xfId="0" applyFont="1" applyFill="1" applyBorder="1" applyAlignment="1">
      <alignment horizontal="left" vertical="top" wrapText="1"/>
    </xf>
    <xf numFmtId="0" fontId="12" fillId="0" borderId="0" xfId="0" applyFont="1" applyAlignment="1">
      <alignment/>
    </xf>
    <xf numFmtId="0" fontId="7" fillId="0" borderId="0" xfId="0" applyFont="1" applyAlignment="1">
      <alignment/>
    </xf>
    <xf numFmtId="0" fontId="12" fillId="0" borderId="17" xfId="0" applyFont="1" applyBorder="1" applyAlignment="1">
      <alignment horizontal="center"/>
    </xf>
    <xf numFmtId="0" fontId="12" fillId="0" borderId="18" xfId="0" applyFont="1" applyBorder="1" applyAlignment="1">
      <alignment horizontal="center"/>
    </xf>
    <xf numFmtId="0" fontId="12" fillId="0" borderId="13" xfId="0" applyFont="1" applyBorder="1" applyAlignment="1">
      <alignment horizontal="center"/>
    </xf>
    <xf numFmtId="0" fontId="12" fillId="0" borderId="19" xfId="0" applyFont="1" applyBorder="1" applyAlignment="1">
      <alignment horizontal="center"/>
    </xf>
    <xf numFmtId="0" fontId="12" fillId="0" borderId="17" xfId="0" applyFont="1" applyBorder="1" applyAlignment="1">
      <alignment horizontal="left"/>
    </xf>
    <xf numFmtId="3" fontId="12" fillId="0" borderId="13" xfId="0" applyNumberFormat="1" applyFont="1" applyBorder="1" applyAlignment="1">
      <alignment horizontal="right"/>
    </xf>
    <xf numFmtId="3" fontId="12" fillId="0" borderId="18" xfId="0" applyNumberFormat="1" applyFont="1" applyBorder="1" applyAlignment="1">
      <alignment horizontal="right"/>
    </xf>
    <xf numFmtId="3" fontId="12" fillId="0" borderId="19" xfId="0" applyNumberFormat="1" applyFont="1" applyBorder="1" applyAlignment="1">
      <alignment horizontal="right"/>
    </xf>
    <xf numFmtId="0" fontId="7" fillId="0" borderId="12" xfId="0" applyFont="1" applyBorder="1" applyAlignment="1">
      <alignment/>
    </xf>
    <xf numFmtId="0" fontId="7" fillId="0" borderId="0" xfId="0" applyFont="1" applyBorder="1" applyAlignment="1">
      <alignment/>
    </xf>
    <xf numFmtId="3" fontId="7" fillId="0" borderId="14" xfId="0" applyNumberFormat="1" applyFont="1" applyBorder="1" applyAlignment="1">
      <alignment/>
    </xf>
    <xf numFmtId="3" fontId="7" fillId="0" borderId="14" xfId="0" applyNumberFormat="1" applyFont="1" applyFill="1" applyBorder="1" applyAlignment="1">
      <alignment/>
    </xf>
    <xf numFmtId="3" fontId="7" fillId="0" borderId="20" xfId="0" applyNumberFormat="1" applyFont="1" applyBorder="1" applyAlignment="1">
      <alignment/>
    </xf>
    <xf numFmtId="0" fontId="12" fillId="0" borderId="17" xfId="0" applyFont="1" applyBorder="1" applyAlignment="1">
      <alignment/>
    </xf>
    <xf numFmtId="3" fontId="12" fillId="0" borderId="13" xfId="0" applyNumberFormat="1" applyFont="1" applyBorder="1" applyAlignment="1">
      <alignment/>
    </xf>
    <xf numFmtId="3" fontId="12" fillId="0" borderId="18" xfId="0" applyNumberFormat="1" applyFont="1" applyBorder="1" applyAlignment="1">
      <alignment/>
    </xf>
    <xf numFmtId="3" fontId="7" fillId="0" borderId="19" xfId="0" applyNumberFormat="1" applyFont="1" applyBorder="1" applyAlignment="1">
      <alignment/>
    </xf>
    <xf numFmtId="0" fontId="7" fillId="0" borderId="15" xfId="0" applyFont="1" applyBorder="1" applyAlignment="1">
      <alignment/>
    </xf>
    <xf numFmtId="0" fontId="7" fillId="0" borderId="21" xfId="0" applyFont="1" applyBorder="1" applyAlignment="1">
      <alignment/>
    </xf>
    <xf numFmtId="3" fontId="7" fillId="0" borderId="11" xfId="0" applyNumberFormat="1" applyFont="1" applyBorder="1" applyAlignment="1">
      <alignment/>
    </xf>
    <xf numFmtId="3" fontId="7" fillId="0" borderId="11" xfId="0" applyNumberFormat="1" applyFont="1" applyFill="1" applyBorder="1" applyAlignment="1">
      <alignment/>
    </xf>
    <xf numFmtId="3" fontId="7" fillId="0" borderId="22" xfId="0" applyNumberFormat="1" applyFont="1" applyBorder="1" applyAlignment="1">
      <alignment/>
    </xf>
    <xf numFmtId="0" fontId="0"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49" fontId="0" fillId="0" borderId="12" xfId="0" applyNumberFormat="1" applyFont="1" applyFill="1" applyBorder="1" applyAlignment="1">
      <alignment horizontal="left" vertical="top" wrapText="1"/>
    </xf>
    <xf numFmtId="177" fontId="7" fillId="0" borderId="0" xfId="0" applyNumberFormat="1" applyFont="1" applyFill="1" applyAlignment="1">
      <alignment/>
    </xf>
    <xf numFmtId="0" fontId="0" fillId="0" borderId="12" xfId="0" applyNumberFormat="1" applyFont="1" applyFill="1" applyBorder="1" applyAlignment="1">
      <alignment horizontal="left" vertical="top" wrapText="1"/>
    </xf>
    <xf numFmtId="0" fontId="13" fillId="0" borderId="0" xfId="0" applyFont="1" applyAlignment="1">
      <alignment/>
    </xf>
    <xf numFmtId="3" fontId="0" fillId="0" borderId="0" xfId="0" applyNumberFormat="1" applyFont="1" applyAlignment="1">
      <alignment/>
    </xf>
    <xf numFmtId="0" fontId="0" fillId="0" borderId="0" xfId="0" applyFont="1" applyAlignment="1">
      <alignment/>
    </xf>
    <xf numFmtId="0" fontId="6" fillId="2" borderId="16" xfId="0" applyFont="1" applyFill="1" applyBorder="1" applyAlignment="1">
      <alignment vertical="top" wrapText="1"/>
    </xf>
    <xf numFmtId="0" fontId="6" fillId="2" borderId="1" xfId="0" applyFont="1" applyFill="1" applyBorder="1" applyAlignment="1">
      <alignment horizontal="center" vertical="top" wrapText="1"/>
    </xf>
    <xf numFmtId="0" fontId="6" fillId="2" borderId="5" xfId="0" applyFont="1" applyFill="1" applyBorder="1" applyAlignment="1">
      <alignment vertical="top" wrapText="1"/>
    </xf>
    <xf numFmtId="0" fontId="5" fillId="2" borderId="16" xfId="0" applyFont="1" applyFill="1" applyBorder="1" applyAlignment="1">
      <alignment horizontal="right" vertical="top" wrapText="1"/>
    </xf>
    <xf numFmtId="3" fontId="5" fillId="2" borderId="2" xfId="0" applyNumberFormat="1" applyFont="1" applyFill="1" applyBorder="1" applyAlignment="1">
      <alignment horizontal="center" vertical="top" wrapText="1"/>
    </xf>
    <xf numFmtId="3" fontId="5" fillId="2" borderId="16" xfId="0" applyNumberFormat="1" applyFont="1" applyFill="1" applyBorder="1" applyAlignment="1">
      <alignment horizontal="center" vertical="top" wrapText="1"/>
    </xf>
    <xf numFmtId="3" fontId="5" fillId="2" borderId="6" xfId="0" applyNumberFormat="1" applyFont="1" applyFill="1" applyBorder="1" applyAlignment="1">
      <alignment horizontal="center" vertical="top" wrapText="1"/>
    </xf>
    <xf numFmtId="3" fontId="6" fillId="2" borderId="9" xfId="0" applyNumberFormat="1" applyFont="1" applyFill="1" applyBorder="1" applyAlignment="1">
      <alignment horizontal="right" wrapText="1"/>
    </xf>
    <xf numFmtId="0" fontId="0" fillId="0" borderId="23" xfId="0" applyFont="1" applyBorder="1" applyAlignment="1">
      <alignment/>
    </xf>
    <xf numFmtId="168" fontId="0" fillId="0" borderId="10" xfId="0" applyNumberFormat="1" applyFont="1" applyBorder="1" applyAlignment="1">
      <alignment/>
    </xf>
    <xf numFmtId="168" fontId="0" fillId="0" borderId="14" xfId="0" applyNumberFormat="1" applyFont="1" applyBorder="1" applyAlignment="1">
      <alignment/>
    </xf>
    <xf numFmtId="0" fontId="0" fillId="0" borderId="12" xfId="0" applyFont="1" applyBorder="1" applyAlignment="1">
      <alignment horizontal="left"/>
    </xf>
    <xf numFmtId="0" fontId="0" fillId="0" borderId="12" xfId="0" applyFont="1" applyBorder="1" applyAlignment="1">
      <alignment horizontal="left" wrapText="1"/>
    </xf>
    <xf numFmtId="0" fontId="0" fillId="0" borderId="0" xfId="0" applyFont="1" applyAlignment="1">
      <alignment wrapText="1"/>
    </xf>
    <xf numFmtId="0" fontId="0" fillId="0" borderId="15" xfId="0" applyFont="1" applyBorder="1" applyAlignment="1">
      <alignment/>
    </xf>
    <xf numFmtId="168" fontId="0" fillId="0" borderId="11" xfId="0" applyNumberFormat="1" applyFont="1" applyBorder="1" applyAlignment="1">
      <alignment/>
    </xf>
    <xf numFmtId="0" fontId="0" fillId="0" borderId="12" xfId="0" applyFont="1" applyBorder="1" applyAlignment="1">
      <alignment/>
    </xf>
    <xf numFmtId="0" fontId="0" fillId="0" borderId="0" xfId="0" applyFont="1" applyFill="1" applyAlignment="1">
      <alignment vertical="top" wrapText="1"/>
    </xf>
    <xf numFmtId="0" fontId="14" fillId="0" borderId="0" xfId="0" applyFont="1" applyAlignment="1">
      <alignment horizontal="justify"/>
    </xf>
    <xf numFmtId="3" fontId="0" fillId="0" borderId="0" xfId="0" applyNumberFormat="1" applyFont="1" applyAlignment="1">
      <alignment/>
    </xf>
    <xf numFmtId="0" fontId="0" fillId="0" borderId="0" xfId="0" applyFont="1" applyAlignment="1">
      <alignment/>
    </xf>
    <xf numFmtId="0" fontId="0" fillId="0" borderId="0" xfId="0" applyFont="1" applyAlignment="1">
      <alignment horizontal="left" wrapText="1"/>
    </xf>
    <xf numFmtId="0" fontId="0" fillId="0" borderId="14" xfId="0" applyFont="1" applyBorder="1" applyAlignment="1">
      <alignment horizontal="left" wrapText="1"/>
    </xf>
    <xf numFmtId="0" fontId="0" fillId="0" borderId="12" xfId="0" applyNumberFormat="1" applyFont="1" applyFill="1" applyBorder="1" applyAlignment="1">
      <alignment horizontal="left" vertical="top" wrapText="1"/>
    </xf>
    <xf numFmtId="0" fontId="0" fillId="0" borderId="15" xfId="0" applyFont="1" applyBorder="1" applyAlignment="1">
      <alignment horizontal="left" wrapText="1"/>
    </xf>
    <xf numFmtId="0" fontId="0" fillId="0" borderId="11" xfId="0" applyFont="1" applyBorder="1" applyAlignment="1">
      <alignment horizontal="left" wrapText="1"/>
    </xf>
    <xf numFmtId="0" fontId="0" fillId="0" borderId="0" xfId="0" applyFont="1" applyBorder="1" applyAlignment="1">
      <alignment/>
    </xf>
    <xf numFmtId="0" fontId="0" fillId="0" borderId="0" xfId="0" applyFont="1" applyBorder="1" applyAlignment="1">
      <alignment horizontal="left" wrapText="1"/>
    </xf>
    <xf numFmtId="0" fontId="0" fillId="0" borderId="0" xfId="0" applyFont="1" applyFill="1" applyAlignment="1">
      <alignment wrapText="1"/>
    </xf>
    <xf numFmtId="0" fontId="5" fillId="2" borderId="1" xfId="0" applyFont="1" applyFill="1" applyBorder="1" applyAlignment="1">
      <alignment horizontal="right" vertical="top" wrapText="1"/>
    </xf>
    <xf numFmtId="0" fontId="0" fillId="0" borderId="12" xfId="0" applyFont="1" applyFill="1" applyBorder="1" applyAlignment="1">
      <alignment horizontal="left" wrapText="1"/>
    </xf>
    <xf numFmtId="0" fontId="10" fillId="0" borderId="23" xfId="0" applyFont="1" applyBorder="1" applyAlignment="1">
      <alignment horizontal="center" vertical="top"/>
    </xf>
    <xf numFmtId="0" fontId="10" fillId="0" borderId="15" xfId="0" applyFont="1" applyBorder="1" applyAlignment="1">
      <alignment horizontal="center" vertical="top"/>
    </xf>
    <xf numFmtId="0" fontId="6" fillId="2" borderId="16" xfId="0" applyFont="1" applyFill="1" applyBorder="1" applyAlignment="1">
      <alignment horizontal="left" vertical="top" wrapText="1"/>
    </xf>
    <xf numFmtId="0" fontId="6" fillId="2" borderId="1" xfId="0" applyFont="1" applyFill="1" applyBorder="1" applyAlignment="1">
      <alignment horizontal="left" vertical="top" wrapText="1"/>
    </xf>
    <xf numFmtId="3" fontId="6" fillId="2" borderId="24" xfId="0" applyNumberFormat="1" applyFont="1" applyFill="1" applyBorder="1" applyAlignment="1">
      <alignment horizontal="center" vertical="top" wrapText="1"/>
    </xf>
    <xf numFmtId="3" fontId="6" fillId="2" borderId="25" xfId="0" applyNumberFormat="1" applyFont="1" applyFill="1" applyBorder="1" applyAlignment="1">
      <alignment horizontal="center" vertical="top" wrapText="1"/>
    </xf>
    <xf numFmtId="3" fontId="6" fillId="2" borderId="26" xfId="0" applyNumberFormat="1" applyFont="1" applyFill="1" applyBorder="1" applyAlignment="1">
      <alignment horizontal="center" vertical="top" wrapText="1"/>
    </xf>
    <xf numFmtId="0" fontId="0" fillId="0" borderId="0" xfId="0" applyFont="1" applyFill="1" applyAlignment="1">
      <alignment horizontal="left" vertical="top" wrapText="1"/>
    </xf>
    <xf numFmtId="3" fontId="6" fillId="2" borderId="27" xfId="0" applyNumberFormat="1" applyFont="1" applyFill="1" applyBorder="1" applyAlignment="1">
      <alignment horizontal="center" vertical="top" wrapText="1"/>
    </xf>
    <xf numFmtId="3" fontId="6" fillId="2" borderId="28" xfId="0" applyNumberFormat="1" applyFont="1" applyFill="1" applyBorder="1" applyAlignment="1">
      <alignment horizontal="center" vertical="top" wrapText="1"/>
    </xf>
    <xf numFmtId="3" fontId="6" fillId="2" borderId="29" xfId="0" applyNumberFormat="1" applyFont="1" applyFill="1" applyBorder="1" applyAlignment="1">
      <alignment horizontal="center" vertical="top" wrapText="1"/>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3"/>
  <sheetViews>
    <sheetView tabSelected="1" workbookViewId="0" topLeftCell="A319">
      <selection activeCell="A327" sqref="A327"/>
    </sheetView>
  </sheetViews>
  <sheetFormatPr defaultColWidth="9.140625" defaultRowHeight="12.75"/>
  <cols>
    <col min="1" max="1" width="46.421875" style="98" customWidth="1"/>
    <col min="2" max="2" width="16.7109375" style="97" customWidth="1"/>
    <col min="3" max="3" width="17.57421875" style="97" customWidth="1"/>
    <col min="4" max="4" width="19.140625" style="97" customWidth="1"/>
    <col min="5" max="5" width="11.28125" style="98" customWidth="1"/>
    <col min="6" max="6" width="10.8515625" style="98" customWidth="1"/>
    <col min="7" max="7" width="9.140625" style="54" customWidth="1"/>
    <col min="8" max="16384" width="9.140625" style="98" customWidth="1"/>
  </cols>
  <sheetData>
    <row r="1" ht="15.75">
      <c r="A1" s="96" t="s">
        <v>61</v>
      </c>
    </row>
    <row r="3" ht="15">
      <c r="A3" s="1" t="s">
        <v>68</v>
      </c>
    </row>
    <row r="4" ht="13.5" thickBot="1">
      <c r="A4" s="3"/>
    </row>
    <row r="5" spans="1:7" ht="12.75" customHeight="1">
      <c r="A5" s="99" t="s">
        <v>69</v>
      </c>
      <c r="B5" s="134" t="s">
        <v>143</v>
      </c>
      <c r="C5" s="138" t="s">
        <v>146</v>
      </c>
      <c r="D5" s="138" t="s">
        <v>70</v>
      </c>
      <c r="F5" s="54"/>
      <c r="G5" s="98"/>
    </row>
    <row r="6" spans="1:7" ht="12.75">
      <c r="A6" s="100"/>
      <c r="B6" s="135"/>
      <c r="C6" s="139"/>
      <c r="D6" s="139"/>
      <c r="F6" s="54"/>
      <c r="G6" s="98"/>
    </row>
    <row r="7" spans="1:7" ht="12.75">
      <c r="A7" s="100"/>
      <c r="B7" s="135"/>
      <c r="C7" s="139"/>
      <c r="D7" s="139"/>
      <c r="F7" s="54"/>
      <c r="G7" s="98"/>
    </row>
    <row r="8" spans="1:7" ht="14.25" customHeight="1" thickBot="1">
      <c r="A8" s="101" t="s">
        <v>71</v>
      </c>
      <c r="B8" s="136"/>
      <c r="C8" s="140"/>
      <c r="D8" s="140"/>
      <c r="F8" s="54"/>
      <c r="G8" s="98"/>
    </row>
    <row r="9" spans="1:7" ht="12.75">
      <c r="A9" s="102"/>
      <c r="B9" s="103"/>
      <c r="C9" s="104"/>
      <c r="D9" s="104"/>
      <c r="F9" s="54"/>
      <c r="G9" s="98"/>
    </row>
    <row r="10" spans="1:7" ht="12.75">
      <c r="A10" s="4" t="s">
        <v>72</v>
      </c>
      <c r="B10" s="27"/>
      <c r="C10" s="44"/>
      <c r="D10" s="44"/>
      <c r="F10" s="54"/>
      <c r="G10" s="98"/>
    </row>
    <row r="11" spans="1:7" ht="12.75">
      <c r="A11" s="4"/>
      <c r="B11" s="27"/>
      <c r="C11" s="44"/>
      <c r="D11" s="44"/>
      <c r="F11" s="54"/>
      <c r="G11" s="98"/>
    </row>
    <row r="12" spans="1:7" ht="12.75">
      <c r="A12" s="47" t="s">
        <v>96</v>
      </c>
      <c r="B12" s="6">
        <v>3000</v>
      </c>
      <c r="C12" s="60">
        <v>5340</v>
      </c>
      <c r="D12" s="45">
        <f>C12-B12</f>
        <v>2340</v>
      </c>
      <c r="F12" s="54"/>
      <c r="G12" s="98"/>
    </row>
    <row r="13" spans="1:7" ht="12.75">
      <c r="A13" s="47" t="s">
        <v>97</v>
      </c>
      <c r="B13" s="6">
        <v>44786</v>
      </c>
      <c r="C13" s="60">
        <v>42720</v>
      </c>
      <c r="D13" s="45">
        <f aca="true" t="shared" si="0" ref="D13:D18">C13-B13</f>
        <v>-2066</v>
      </c>
      <c r="F13" s="54"/>
      <c r="G13" s="98"/>
    </row>
    <row r="14" spans="1:7" ht="12.75">
      <c r="A14" s="47" t="s">
        <v>98</v>
      </c>
      <c r="B14" s="6">
        <v>126135</v>
      </c>
      <c r="C14" s="60">
        <v>125799</v>
      </c>
      <c r="D14" s="45">
        <f t="shared" si="0"/>
        <v>-336</v>
      </c>
      <c r="F14" s="54"/>
      <c r="G14" s="98"/>
    </row>
    <row r="15" spans="1:7" ht="12.75">
      <c r="A15" s="47" t="s">
        <v>99</v>
      </c>
      <c r="B15" s="6">
        <v>545506</v>
      </c>
      <c r="C15" s="60">
        <v>588647</v>
      </c>
      <c r="D15" s="45">
        <f t="shared" si="0"/>
        <v>43141</v>
      </c>
      <c r="F15" s="54"/>
      <c r="G15" s="98"/>
    </row>
    <row r="16" spans="1:7" ht="12.75">
      <c r="A16" s="47" t="s">
        <v>107</v>
      </c>
      <c r="B16" s="6">
        <v>596735</v>
      </c>
      <c r="C16" s="60">
        <v>535013</v>
      </c>
      <c r="D16" s="45">
        <f t="shared" si="0"/>
        <v>-61722</v>
      </c>
      <c r="F16" s="54"/>
      <c r="G16" s="98"/>
    </row>
    <row r="17" spans="1:7" ht="12.75">
      <c r="A17" s="47" t="s">
        <v>100</v>
      </c>
      <c r="B17" s="6">
        <v>1394711</v>
      </c>
      <c r="C17" s="60">
        <v>1295091</v>
      </c>
      <c r="D17" s="45">
        <f t="shared" si="0"/>
        <v>-99620</v>
      </c>
      <c r="F17" s="54"/>
      <c r="G17" s="98"/>
    </row>
    <row r="18" spans="1:7" ht="12.75">
      <c r="A18" s="47" t="s">
        <v>103</v>
      </c>
      <c r="B18" s="6">
        <v>46151</v>
      </c>
      <c r="C18" s="60">
        <v>39625</v>
      </c>
      <c r="D18" s="45">
        <f t="shared" si="0"/>
        <v>-6526</v>
      </c>
      <c r="F18" s="54"/>
      <c r="G18" s="98"/>
    </row>
    <row r="19" spans="1:7" ht="13.5" thickBot="1">
      <c r="A19" s="48"/>
      <c r="B19" s="6"/>
      <c r="C19" s="46"/>
      <c r="D19" s="46"/>
      <c r="F19" s="54"/>
      <c r="G19" s="98"/>
    </row>
    <row r="20" spans="1:7" ht="13.5" thickBot="1">
      <c r="A20" s="7" t="s">
        <v>73</v>
      </c>
      <c r="B20" s="8">
        <f>SUM(B12:B18)</f>
        <v>2757024</v>
      </c>
      <c r="C20" s="8">
        <f>SUM(C12:C18)</f>
        <v>2632235</v>
      </c>
      <c r="D20" s="39">
        <f>C20-B20</f>
        <v>-124789</v>
      </c>
      <c r="F20" s="54"/>
      <c r="G20" s="98"/>
    </row>
    <row r="21" spans="1:7" ht="12.75">
      <c r="A21" s="102"/>
      <c r="B21" s="103"/>
      <c r="C21" s="103"/>
      <c r="D21" s="105"/>
      <c r="F21" s="54"/>
      <c r="G21" s="98"/>
    </row>
    <row r="22" spans="1:7" ht="12.75">
      <c r="A22" s="9" t="s">
        <v>74</v>
      </c>
      <c r="B22" s="6"/>
      <c r="C22" s="6"/>
      <c r="D22" s="16"/>
      <c r="F22" s="54"/>
      <c r="G22" s="98"/>
    </row>
    <row r="23" spans="1:7" ht="12.75">
      <c r="A23" s="9"/>
      <c r="B23" s="6"/>
      <c r="C23" s="6"/>
      <c r="D23" s="16"/>
      <c r="F23" s="54"/>
      <c r="G23" s="98"/>
    </row>
    <row r="24" spans="1:7" ht="12.75">
      <c r="A24" s="47" t="s">
        <v>104</v>
      </c>
      <c r="B24" s="6">
        <v>4639</v>
      </c>
      <c r="C24" s="59">
        <v>3845</v>
      </c>
      <c r="D24" s="16">
        <f>C24-B24</f>
        <v>-794</v>
      </c>
      <c r="F24" s="54"/>
      <c r="G24" s="98"/>
    </row>
    <row r="25" spans="1:7" ht="12.75">
      <c r="A25" s="47" t="s">
        <v>105</v>
      </c>
      <c r="B25" s="6">
        <v>29933</v>
      </c>
      <c r="C25" s="59">
        <v>30847</v>
      </c>
      <c r="D25" s="16">
        <f>C25-B25</f>
        <v>914</v>
      </c>
      <c r="F25" s="54"/>
      <c r="G25" s="98"/>
    </row>
    <row r="26" spans="1:7" ht="13.5" thickBot="1">
      <c r="A26" s="49"/>
      <c r="B26" s="6"/>
      <c r="C26" s="6"/>
      <c r="D26" s="6"/>
      <c r="F26" s="54"/>
      <c r="G26" s="98"/>
    </row>
    <row r="27" spans="1:7" ht="13.5" thickBot="1">
      <c r="A27" s="11" t="s">
        <v>75</v>
      </c>
      <c r="B27" s="8">
        <f>SUM(B24:B25)</f>
        <v>34572</v>
      </c>
      <c r="C27" s="8">
        <f>SUM(C24:C25)</f>
        <v>34692</v>
      </c>
      <c r="D27" s="8">
        <f>C27-B27</f>
        <v>120</v>
      </c>
      <c r="F27" s="54"/>
      <c r="G27" s="98"/>
    </row>
    <row r="28" spans="1:7" ht="13.5" thickBot="1">
      <c r="A28" s="12" t="s">
        <v>76</v>
      </c>
      <c r="B28" s="106">
        <f>B20+B27</f>
        <v>2791596</v>
      </c>
      <c r="C28" s="106">
        <f>C20+C27</f>
        <v>2666927</v>
      </c>
      <c r="D28" s="8">
        <f>C28-B28</f>
        <v>-124669</v>
      </c>
      <c r="F28" s="54"/>
      <c r="G28" s="98"/>
    </row>
    <row r="30" spans="1:5" ht="111" customHeight="1">
      <c r="A30" s="137" t="s">
        <v>51</v>
      </c>
      <c r="B30" s="137"/>
      <c r="C30" s="137"/>
      <c r="D30" s="137"/>
      <c r="E30" s="63"/>
    </row>
    <row r="31" spans="1:5" ht="227.25" customHeight="1">
      <c r="A31" s="137" t="s">
        <v>52</v>
      </c>
      <c r="B31" s="137"/>
      <c r="C31" s="137"/>
      <c r="D31" s="137"/>
      <c r="E31" s="63"/>
    </row>
    <row r="32" spans="1:5" ht="113.25" customHeight="1">
      <c r="A32" s="137" t="s">
        <v>53</v>
      </c>
      <c r="B32" s="137"/>
      <c r="C32" s="137"/>
      <c r="D32" s="137"/>
      <c r="E32" s="63"/>
    </row>
    <row r="34" spans="1:7" ht="12.75">
      <c r="A34" s="130"/>
      <c r="B34" s="36" t="s">
        <v>144</v>
      </c>
      <c r="C34" s="36" t="s">
        <v>145</v>
      </c>
      <c r="D34" s="36" t="s">
        <v>70</v>
      </c>
      <c r="F34" s="54"/>
      <c r="G34" s="98"/>
    </row>
    <row r="35" spans="1:7" ht="12.75">
      <c r="A35" s="131"/>
      <c r="B35" s="37" t="s">
        <v>95</v>
      </c>
      <c r="C35" s="37" t="s">
        <v>95</v>
      </c>
      <c r="D35" s="37" t="s">
        <v>95</v>
      </c>
      <c r="F35" s="54"/>
      <c r="G35" s="98"/>
    </row>
    <row r="36" spans="1:7" ht="12.75">
      <c r="A36" s="64" t="s">
        <v>73</v>
      </c>
      <c r="B36" s="40">
        <f>B20/1000</f>
        <v>2757.024</v>
      </c>
      <c r="C36" s="40">
        <f>C20/1000</f>
        <v>2632.235</v>
      </c>
      <c r="D36" s="40">
        <f>D20/1000</f>
        <v>-124.789</v>
      </c>
      <c r="F36" s="54"/>
      <c r="G36" s="98"/>
    </row>
    <row r="37" spans="1:7" ht="12.75">
      <c r="A37" s="107"/>
      <c r="B37" s="108"/>
      <c r="C37" s="108"/>
      <c r="D37" s="108"/>
      <c r="F37" s="54"/>
      <c r="G37" s="98"/>
    </row>
    <row r="38" spans="1:7" ht="12.75">
      <c r="A38" s="65" t="str">
        <f>A12</f>
        <v>3.22.09.1 Sprogstimulering for tosprogede</v>
      </c>
      <c r="B38" s="41">
        <f>B12/1000</f>
        <v>3</v>
      </c>
      <c r="C38" s="41">
        <f>C12/1000</f>
        <v>5.34</v>
      </c>
      <c r="D38" s="41">
        <f>D12/1000</f>
        <v>2.34</v>
      </c>
      <c r="F38" s="54"/>
      <c r="G38" s="98"/>
    </row>
    <row r="39" spans="1:7" ht="38.25">
      <c r="A39" s="91" t="s">
        <v>148</v>
      </c>
      <c r="B39" s="109"/>
      <c r="C39" s="109"/>
      <c r="D39" s="109"/>
      <c r="F39" s="54"/>
      <c r="G39" s="98"/>
    </row>
    <row r="40" spans="1:7" ht="12.75">
      <c r="A40" s="110"/>
      <c r="B40" s="109"/>
      <c r="C40" s="109"/>
      <c r="D40" s="109"/>
      <c r="F40" s="54"/>
      <c r="G40" s="98"/>
    </row>
    <row r="41" spans="1:7" ht="12.75">
      <c r="A41" s="65" t="str">
        <f>A13</f>
        <v>5.25.10.1 Fælles formål</v>
      </c>
      <c r="B41" s="41">
        <f>B13/1000</f>
        <v>44.786</v>
      </c>
      <c r="C41" s="41">
        <f>C13/1000</f>
        <v>42.72</v>
      </c>
      <c r="D41" s="41">
        <f>D13/1000</f>
        <v>-2.066</v>
      </c>
      <c r="F41" s="54"/>
      <c r="G41" s="98"/>
    </row>
    <row r="42" spans="1:7" ht="80.25" customHeight="1">
      <c r="A42" s="91" t="s">
        <v>40</v>
      </c>
      <c r="B42" s="41"/>
      <c r="C42" s="41"/>
      <c r="D42" s="41"/>
      <c r="F42" s="54"/>
      <c r="G42" s="98"/>
    </row>
    <row r="43" spans="1:7" ht="12.75">
      <c r="A43" s="111"/>
      <c r="B43" s="109"/>
      <c r="C43" s="109"/>
      <c r="D43" s="109"/>
      <c r="F43" s="54"/>
      <c r="G43" s="98"/>
    </row>
    <row r="44" spans="1:7" ht="12.75">
      <c r="A44" s="65" t="str">
        <f>A14</f>
        <v>5.25.11.1 Dagpleje</v>
      </c>
      <c r="B44" s="41">
        <f>B14/1000</f>
        <v>126.135</v>
      </c>
      <c r="C44" s="41">
        <f>C14/1000</f>
        <v>125.799</v>
      </c>
      <c r="D44" s="41">
        <f>D14/1000</f>
        <v>-0.336</v>
      </c>
      <c r="F44" s="54"/>
      <c r="G44" s="98"/>
    </row>
    <row r="45" spans="1:7" ht="105.75" customHeight="1">
      <c r="A45" s="91" t="s">
        <v>58</v>
      </c>
      <c r="B45" s="41"/>
      <c r="C45" s="41"/>
      <c r="D45" s="41"/>
      <c r="F45" s="54"/>
      <c r="G45" s="98"/>
    </row>
    <row r="46" spans="1:7" ht="12.75">
      <c r="A46" s="111"/>
      <c r="B46" s="109"/>
      <c r="C46" s="109"/>
      <c r="D46" s="109"/>
      <c r="F46" s="54"/>
      <c r="G46" s="98"/>
    </row>
    <row r="47" spans="1:6" s="112" customFormat="1" ht="12.75">
      <c r="A47" s="65" t="str">
        <f>A15</f>
        <v>5.25.12.1 Vuggestuer</v>
      </c>
      <c r="B47" s="41">
        <f>B15/1000</f>
        <v>545.506</v>
      </c>
      <c r="C47" s="41">
        <f>C15/1000</f>
        <v>588.647</v>
      </c>
      <c r="D47" s="41">
        <f>D15/1000</f>
        <v>43.141</v>
      </c>
      <c r="F47" s="55"/>
    </row>
    <row r="48" spans="1:7" ht="25.5">
      <c r="A48" s="91" t="s">
        <v>4</v>
      </c>
      <c r="B48" s="41"/>
      <c r="C48" s="41"/>
      <c r="D48" s="41"/>
      <c r="F48" s="54"/>
      <c r="G48" s="98"/>
    </row>
    <row r="49" spans="1:7" ht="12.75">
      <c r="A49" s="38"/>
      <c r="B49" s="41"/>
      <c r="C49" s="41"/>
      <c r="D49" s="41"/>
      <c r="F49" s="54"/>
      <c r="G49" s="98"/>
    </row>
    <row r="50" spans="1:7" ht="12.75">
      <c r="A50" s="65" t="str">
        <f>A16</f>
        <v>5.25.13.1 Børnehaver</v>
      </c>
      <c r="B50" s="41">
        <f>B16/1000</f>
        <v>596.735</v>
      </c>
      <c r="C50" s="41">
        <f>C16/1000</f>
        <v>535.013</v>
      </c>
      <c r="D50" s="41">
        <f>D16/1000</f>
        <v>-61.722</v>
      </c>
      <c r="F50" s="54"/>
      <c r="G50" s="98"/>
    </row>
    <row r="51" spans="1:7" ht="25.5">
      <c r="A51" s="91" t="s">
        <v>4</v>
      </c>
      <c r="B51" s="41"/>
      <c r="C51" s="41"/>
      <c r="D51" s="41"/>
      <c r="F51" s="54"/>
      <c r="G51" s="98"/>
    </row>
    <row r="52" spans="1:7" ht="12.75">
      <c r="A52" s="38"/>
      <c r="B52" s="41"/>
      <c r="C52" s="41"/>
      <c r="D52" s="41"/>
      <c r="F52" s="54"/>
      <c r="G52" s="98"/>
    </row>
    <row r="53" spans="1:7" ht="12.75">
      <c r="A53" s="65" t="str">
        <f>A17</f>
        <v>5.25.14.1 Integrerede daginstitutioner</v>
      </c>
      <c r="B53" s="41">
        <f>B17/1000</f>
        <v>1394.711</v>
      </c>
      <c r="C53" s="41">
        <f>C17/1000</f>
        <v>1295.091</v>
      </c>
      <c r="D53" s="41">
        <f>D17/1000</f>
        <v>-99.62</v>
      </c>
      <c r="F53" s="54"/>
      <c r="G53" s="98"/>
    </row>
    <row r="54" spans="1:7" ht="25.5">
      <c r="A54" s="91" t="s">
        <v>1</v>
      </c>
      <c r="B54" s="41"/>
      <c r="C54" s="41"/>
      <c r="D54" s="41"/>
      <c r="F54" s="54"/>
      <c r="G54" s="98"/>
    </row>
    <row r="55" spans="1:7" ht="12.75">
      <c r="A55" s="91"/>
      <c r="B55" s="41"/>
      <c r="C55" s="41"/>
      <c r="D55" s="41"/>
      <c r="F55" s="54"/>
      <c r="G55" s="98"/>
    </row>
    <row r="56" spans="1:7" ht="171" customHeight="1">
      <c r="A56" s="95" t="s">
        <v>57</v>
      </c>
      <c r="B56" s="41"/>
      <c r="C56" s="41"/>
      <c r="D56" s="41"/>
      <c r="F56" s="54"/>
      <c r="G56" s="98"/>
    </row>
    <row r="57" spans="1:7" ht="302.25" customHeight="1">
      <c r="A57" s="95" t="s">
        <v>41</v>
      </c>
      <c r="B57" s="41"/>
      <c r="C57" s="41"/>
      <c r="D57" s="41"/>
      <c r="F57" s="54"/>
      <c r="G57" s="98"/>
    </row>
    <row r="58" spans="1:7" ht="165.75" customHeight="1">
      <c r="A58" s="95" t="s">
        <v>38</v>
      </c>
      <c r="B58" s="41"/>
      <c r="C58" s="41"/>
      <c r="D58" s="41"/>
      <c r="F58" s="54"/>
      <c r="G58" s="98"/>
    </row>
    <row r="59" spans="1:7" ht="207.75" customHeight="1">
      <c r="A59" s="91" t="s">
        <v>37</v>
      </c>
      <c r="B59" s="41"/>
      <c r="C59" s="41"/>
      <c r="D59" s="41"/>
      <c r="F59" s="54"/>
      <c r="G59" s="98"/>
    </row>
    <row r="60" spans="1:7" ht="12.75">
      <c r="A60" s="111"/>
      <c r="B60" s="109"/>
      <c r="C60" s="109"/>
      <c r="D60" s="109"/>
      <c r="F60" s="54"/>
      <c r="G60" s="98"/>
    </row>
    <row r="61" spans="1:7" ht="12.75">
      <c r="A61" s="65" t="str">
        <f>A18</f>
        <v>5.25.19.1 Tilskud til puljeordninger m.v.</v>
      </c>
      <c r="B61" s="41">
        <f>B18/1000</f>
        <v>46.151</v>
      </c>
      <c r="C61" s="41">
        <f>C18/1000</f>
        <v>39.625</v>
      </c>
      <c r="D61" s="41">
        <f>D18/1000</f>
        <v>-6.526</v>
      </c>
      <c r="F61" s="54"/>
      <c r="G61" s="98"/>
    </row>
    <row r="62" spans="1:7" ht="231" customHeight="1">
      <c r="A62" s="91" t="s">
        <v>54</v>
      </c>
      <c r="B62" s="41"/>
      <c r="C62" s="41"/>
      <c r="D62" s="41"/>
      <c r="F62" s="54"/>
      <c r="G62" s="98"/>
    </row>
    <row r="63" spans="1:7" ht="12.75">
      <c r="A63" s="113"/>
      <c r="B63" s="109"/>
      <c r="C63" s="114"/>
      <c r="D63" s="114"/>
      <c r="F63" s="54"/>
      <c r="G63" s="98"/>
    </row>
    <row r="64" spans="1:7" ht="12.75">
      <c r="A64" s="64" t="s">
        <v>75</v>
      </c>
      <c r="B64" s="40">
        <f>B27/1000</f>
        <v>34.572</v>
      </c>
      <c r="C64" s="40">
        <f>C27/1000</f>
        <v>34.692</v>
      </c>
      <c r="D64" s="40">
        <f>D27/1000</f>
        <v>0.12</v>
      </c>
      <c r="F64" s="54"/>
      <c r="G64" s="98"/>
    </row>
    <row r="65" spans="1:7" ht="12.75">
      <c r="A65" s="107"/>
      <c r="B65" s="108"/>
      <c r="C65" s="108"/>
      <c r="D65" s="108"/>
      <c r="F65" s="54"/>
      <c r="G65" s="98"/>
    </row>
    <row r="66" spans="1:7" ht="12.75">
      <c r="A66" s="65" t="str">
        <f>A24</f>
        <v>0.25.13.1 Andre faste ejendomme</v>
      </c>
      <c r="B66" s="41">
        <f>B24/1000</f>
        <v>4.639</v>
      </c>
      <c r="C66" s="41">
        <f>C24/1000</f>
        <v>3.845</v>
      </c>
      <c r="D66" s="41">
        <f>D24/1000</f>
        <v>-0.794</v>
      </c>
      <c r="F66" s="54"/>
      <c r="G66" s="98"/>
    </row>
    <row r="67" spans="1:7" ht="12.75">
      <c r="A67" s="91" t="s">
        <v>18</v>
      </c>
      <c r="B67" s="109"/>
      <c r="C67" s="109"/>
      <c r="D67" s="109"/>
      <c r="F67" s="54"/>
      <c r="G67" s="98"/>
    </row>
    <row r="68" spans="1:7" ht="12.75">
      <c r="A68" s="115"/>
      <c r="B68" s="109"/>
      <c r="C68" s="109"/>
      <c r="D68" s="109"/>
      <c r="F68" s="54"/>
      <c r="G68" s="98"/>
    </row>
    <row r="69" spans="1:7" ht="12.75">
      <c r="A69" s="65" t="str">
        <f>A25</f>
        <v>0.28.20.1 Grønne områder og naturpladser</v>
      </c>
      <c r="B69" s="41">
        <f>B25/1000</f>
        <v>29.933</v>
      </c>
      <c r="C69" s="41">
        <f>C25/1000</f>
        <v>30.847</v>
      </c>
      <c r="D69" s="41">
        <f>D25/1000</f>
        <v>0.914</v>
      </c>
      <c r="F69" s="54"/>
      <c r="G69" s="98"/>
    </row>
    <row r="70" spans="1:7" ht="12.75">
      <c r="A70" s="91" t="s">
        <v>170</v>
      </c>
      <c r="B70" s="109"/>
      <c r="C70" s="109"/>
      <c r="D70" s="109"/>
      <c r="F70" s="54"/>
      <c r="G70" s="98"/>
    </row>
    <row r="71" spans="1:7" ht="12.75">
      <c r="A71" s="113"/>
      <c r="B71" s="114"/>
      <c r="C71" s="114"/>
      <c r="D71" s="114"/>
      <c r="F71" s="54"/>
      <c r="G71" s="98"/>
    </row>
    <row r="72" ht="12.75" customHeight="1"/>
    <row r="73" ht="15">
      <c r="A73" s="1" t="s">
        <v>77</v>
      </c>
    </row>
    <row r="74" ht="13.5" thickBot="1">
      <c r="A74" s="3"/>
    </row>
    <row r="75" spans="1:7" ht="12.75" customHeight="1">
      <c r="A75" s="132" t="s">
        <v>94</v>
      </c>
      <c r="B75" s="134" t="s">
        <v>143</v>
      </c>
      <c r="C75" s="138" t="s">
        <v>146</v>
      </c>
      <c r="D75" s="138" t="s">
        <v>70</v>
      </c>
      <c r="F75" s="54"/>
      <c r="G75" s="98"/>
    </row>
    <row r="76" spans="1:7" ht="12.75">
      <c r="A76" s="133"/>
      <c r="B76" s="135"/>
      <c r="C76" s="139"/>
      <c r="D76" s="139"/>
      <c r="F76" s="54"/>
      <c r="G76" s="98"/>
    </row>
    <row r="77" spans="1:7" ht="12.75">
      <c r="A77" s="100"/>
      <c r="B77" s="135"/>
      <c r="C77" s="139"/>
      <c r="D77" s="139"/>
      <c r="F77" s="54"/>
      <c r="G77" s="98"/>
    </row>
    <row r="78" spans="1:7" ht="13.5" thickBot="1">
      <c r="A78" s="101" t="s">
        <v>71</v>
      </c>
      <c r="B78" s="136"/>
      <c r="C78" s="140"/>
      <c r="D78" s="140"/>
      <c r="F78" s="54"/>
      <c r="G78" s="98"/>
    </row>
    <row r="79" spans="1:7" ht="12.75">
      <c r="A79" s="50"/>
      <c r="B79" s="29"/>
      <c r="C79" s="29"/>
      <c r="D79" s="29"/>
      <c r="F79" s="54"/>
      <c r="G79" s="98"/>
    </row>
    <row r="80" spans="1:7" ht="12.75">
      <c r="A80" s="13" t="s">
        <v>72</v>
      </c>
      <c r="B80" s="30"/>
      <c r="C80" s="30"/>
      <c r="D80" s="30"/>
      <c r="F80" s="54"/>
      <c r="G80" s="98"/>
    </row>
    <row r="81" spans="1:7" ht="12.75">
      <c r="A81" s="14"/>
      <c r="B81" s="16"/>
      <c r="C81" s="16"/>
      <c r="D81" s="16"/>
      <c r="F81" s="54"/>
      <c r="G81" s="98"/>
    </row>
    <row r="82" spans="1:7" ht="12.75">
      <c r="A82" s="47" t="s">
        <v>108</v>
      </c>
      <c r="B82" s="16">
        <v>91813</v>
      </c>
      <c r="C82" s="61">
        <v>80099</v>
      </c>
      <c r="D82" s="16">
        <f>C82-B82</f>
        <v>-11714</v>
      </c>
      <c r="F82" s="54"/>
      <c r="G82" s="98"/>
    </row>
    <row r="83" spans="1:7" ht="13.5" thickBot="1">
      <c r="A83" s="51"/>
      <c r="B83" s="16"/>
      <c r="C83" s="16"/>
      <c r="D83" s="16"/>
      <c r="F83" s="54"/>
      <c r="G83" s="98"/>
    </row>
    <row r="84" spans="1:7" ht="13.5" thickBot="1">
      <c r="A84" s="17" t="s">
        <v>73</v>
      </c>
      <c r="B84" s="18">
        <f>SUM(B82:B82)</f>
        <v>91813</v>
      </c>
      <c r="C84" s="18">
        <f>SUM(C82:C82)</f>
        <v>80099</v>
      </c>
      <c r="D84" s="18">
        <f>C84-B84</f>
        <v>-11714</v>
      </c>
      <c r="F84" s="54"/>
      <c r="G84" s="98"/>
    </row>
    <row r="85" spans="1:7" ht="12.75">
      <c r="A85" s="102"/>
      <c r="B85" s="103"/>
      <c r="C85" s="103"/>
      <c r="D85" s="105"/>
      <c r="F85" s="54"/>
      <c r="G85" s="98"/>
    </row>
    <row r="86" spans="1:7" ht="12.75">
      <c r="A86" s="9" t="s">
        <v>74</v>
      </c>
      <c r="B86" s="6"/>
      <c r="C86" s="6"/>
      <c r="D86" s="16"/>
      <c r="F86" s="54"/>
      <c r="G86" s="98"/>
    </row>
    <row r="87" spans="1:7" ht="12.75">
      <c r="A87" s="14"/>
      <c r="B87" s="16"/>
      <c r="C87" s="16"/>
      <c r="D87" s="16"/>
      <c r="F87" s="54"/>
      <c r="G87" s="98"/>
    </row>
    <row r="88" spans="1:7" ht="12.75">
      <c r="A88" s="47" t="s">
        <v>108</v>
      </c>
      <c r="B88" s="16">
        <v>0</v>
      </c>
      <c r="C88" s="61">
        <v>45</v>
      </c>
      <c r="D88" s="16">
        <f>C88-B88</f>
        <v>45</v>
      </c>
      <c r="F88" s="54"/>
      <c r="G88" s="98"/>
    </row>
    <row r="89" spans="1:7" ht="12.75">
      <c r="A89" s="47" t="s">
        <v>109</v>
      </c>
      <c r="B89" s="16">
        <v>13500</v>
      </c>
      <c r="C89" s="61">
        <v>8023</v>
      </c>
      <c r="D89" s="16">
        <f>C89-B89</f>
        <v>-5477</v>
      </c>
      <c r="F89" s="54"/>
      <c r="G89" s="98"/>
    </row>
    <row r="90" spans="1:7" ht="12.75">
      <c r="A90" s="47" t="s">
        <v>110</v>
      </c>
      <c r="B90" s="16">
        <v>2743</v>
      </c>
      <c r="C90" s="61">
        <v>683</v>
      </c>
      <c r="D90" s="16">
        <f>C90-B90</f>
        <v>-2060</v>
      </c>
      <c r="F90" s="54"/>
      <c r="G90" s="98"/>
    </row>
    <row r="91" spans="1:7" ht="13.5" thickBot="1">
      <c r="A91" s="51"/>
      <c r="B91" s="16"/>
      <c r="C91" s="16"/>
      <c r="D91" s="16"/>
      <c r="F91" s="54"/>
      <c r="G91" s="98"/>
    </row>
    <row r="92" spans="1:7" ht="13.5" thickBot="1">
      <c r="A92" s="17" t="s">
        <v>75</v>
      </c>
      <c r="B92" s="18">
        <f>SUM(B88:B91)</f>
        <v>16243</v>
      </c>
      <c r="C92" s="18">
        <f>SUM(C88:C91)</f>
        <v>8751</v>
      </c>
      <c r="D92" s="18">
        <f>C92-B92</f>
        <v>-7492</v>
      </c>
      <c r="F92" s="54"/>
      <c r="G92" s="98"/>
    </row>
    <row r="93" spans="1:7" ht="13.5" thickBot="1">
      <c r="A93" s="19" t="s">
        <v>76</v>
      </c>
      <c r="B93" s="20">
        <f>B84+B92</f>
        <v>108056</v>
      </c>
      <c r="C93" s="20">
        <f>C84+C92</f>
        <v>88850</v>
      </c>
      <c r="D93" s="18">
        <f>C93-B93</f>
        <v>-19206</v>
      </c>
      <c r="F93" s="54"/>
      <c r="G93" s="98"/>
    </row>
    <row r="95" spans="1:5" ht="144.75" customHeight="1">
      <c r="A95" s="137" t="s">
        <v>62</v>
      </c>
      <c r="B95" s="137"/>
      <c r="C95" s="137"/>
      <c r="D95" s="137"/>
      <c r="E95" s="116"/>
    </row>
    <row r="97" spans="1:7" ht="12.75">
      <c r="A97" s="130"/>
      <c r="B97" s="36" t="s">
        <v>144</v>
      </c>
      <c r="C97" s="36" t="s">
        <v>145</v>
      </c>
      <c r="D97" s="36" t="s">
        <v>70</v>
      </c>
      <c r="F97" s="54"/>
      <c r="G97" s="98"/>
    </row>
    <row r="98" spans="1:7" ht="12.75">
      <c r="A98" s="131"/>
      <c r="B98" s="37" t="s">
        <v>95</v>
      </c>
      <c r="C98" s="37" t="s">
        <v>95</v>
      </c>
      <c r="D98" s="37" t="s">
        <v>95</v>
      </c>
      <c r="F98" s="54"/>
      <c r="G98" s="98"/>
    </row>
    <row r="99" spans="1:7" ht="12.75">
      <c r="A99" s="64" t="s">
        <v>73</v>
      </c>
      <c r="B99" s="40">
        <f>B84/1000</f>
        <v>91.813</v>
      </c>
      <c r="C99" s="40">
        <f>C84/1000</f>
        <v>80.099</v>
      </c>
      <c r="D99" s="40">
        <f>D84/1000</f>
        <v>-11.714</v>
      </c>
      <c r="F99" s="54"/>
      <c r="G99" s="98"/>
    </row>
    <row r="100" spans="1:7" ht="12.75">
      <c r="A100" s="107"/>
      <c r="B100" s="108"/>
      <c r="C100" s="108"/>
      <c r="D100" s="108"/>
      <c r="F100" s="54"/>
      <c r="G100" s="98"/>
    </row>
    <row r="101" spans="1:7" ht="12.75">
      <c r="A101" s="65" t="str">
        <f>A82</f>
        <v>5.25.17.1 Særlige dagtilbud og klubber</v>
      </c>
      <c r="B101" s="41">
        <f>B82/1000</f>
        <v>91.813</v>
      </c>
      <c r="C101" s="41">
        <f>C82/1000</f>
        <v>80.099</v>
      </c>
      <c r="D101" s="41">
        <f>D82/1000</f>
        <v>-11.714</v>
      </c>
      <c r="F101" s="54"/>
      <c r="G101" s="98"/>
    </row>
    <row r="102" spans="1:7" ht="333.75" customHeight="1">
      <c r="A102" s="91" t="s">
        <v>59</v>
      </c>
      <c r="B102" s="41"/>
      <c r="C102" s="41"/>
      <c r="D102" s="41"/>
      <c r="F102" s="54"/>
      <c r="G102" s="98"/>
    </row>
    <row r="103" spans="1:7" ht="12.75">
      <c r="A103" s="38"/>
      <c r="B103" s="41"/>
      <c r="C103" s="43"/>
      <c r="D103" s="41"/>
      <c r="F103" s="54"/>
      <c r="G103" s="98"/>
    </row>
    <row r="104" spans="1:7" ht="12.75">
      <c r="A104" s="64" t="s">
        <v>75</v>
      </c>
      <c r="B104" s="40">
        <f>B92/1000</f>
        <v>16.243</v>
      </c>
      <c r="C104" s="40">
        <f>C92/1000</f>
        <v>8.751</v>
      </c>
      <c r="D104" s="40">
        <f>D92/1000</f>
        <v>-7.492</v>
      </c>
      <c r="F104" s="54"/>
      <c r="G104" s="98"/>
    </row>
    <row r="105" spans="1:7" ht="12.75">
      <c r="A105" s="107"/>
      <c r="B105" s="108"/>
      <c r="C105" s="108"/>
      <c r="D105" s="108"/>
      <c r="F105" s="54"/>
      <c r="G105" s="98"/>
    </row>
    <row r="106" spans="1:7" ht="12.75">
      <c r="A106" s="65" t="str">
        <f>A88</f>
        <v>5.25.17.1 Særlige dagtilbud og klubber</v>
      </c>
      <c r="B106" s="41">
        <f>B88/1000</f>
        <v>0</v>
      </c>
      <c r="C106" s="41">
        <f>C88/1000</f>
        <v>0.045</v>
      </c>
      <c r="D106" s="41">
        <f>D88/1000</f>
        <v>0.045</v>
      </c>
      <c r="F106" s="54"/>
      <c r="G106" s="98"/>
    </row>
    <row r="107" spans="1:7" ht="12.75">
      <c r="A107" s="91" t="s">
        <v>170</v>
      </c>
      <c r="B107" s="41"/>
      <c r="C107" s="41"/>
      <c r="D107" s="41"/>
      <c r="F107" s="54"/>
      <c r="G107" s="98"/>
    </row>
    <row r="108" spans="1:7" ht="12.75">
      <c r="A108" s="38"/>
      <c r="B108" s="41"/>
      <c r="C108" s="41"/>
      <c r="D108" s="41"/>
      <c r="F108" s="54"/>
      <c r="G108" s="98"/>
    </row>
    <row r="109" spans="1:7" ht="12.75">
      <c r="A109" s="65" t="str">
        <f>A89</f>
        <v>5.28.21.1 Forebyggende foranstaltninger</v>
      </c>
      <c r="B109" s="41">
        <f>B89/1000</f>
        <v>13.5</v>
      </c>
      <c r="C109" s="41">
        <f>C89/1000</f>
        <v>8.023</v>
      </c>
      <c r="D109" s="41">
        <f>D89/1000</f>
        <v>-5.477</v>
      </c>
      <c r="F109" s="54"/>
      <c r="G109" s="98"/>
    </row>
    <row r="110" spans="1:7" ht="80.25" customHeight="1">
      <c r="A110" s="91" t="s">
        <v>39</v>
      </c>
      <c r="B110" s="109"/>
      <c r="C110" s="109"/>
      <c r="D110" s="109"/>
      <c r="F110" s="54"/>
      <c r="G110" s="98"/>
    </row>
    <row r="111" spans="1:7" ht="12.75">
      <c r="A111" s="111"/>
      <c r="B111" s="109"/>
      <c r="C111" s="109"/>
      <c r="D111" s="109"/>
      <c r="F111" s="54"/>
      <c r="G111" s="98"/>
    </row>
    <row r="112" spans="1:7" ht="12.75">
      <c r="A112" s="65" t="str">
        <f>A90</f>
        <v>5.35.40.1 Rådgivning og rådgivningsinst.</v>
      </c>
      <c r="B112" s="41">
        <f>B90/1000</f>
        <v>2.743</v>
      </c>
      <c r="C112" s="41">
        <f>C90/1000</f>
        <v>0.683</v>
      </c>
      <c r="D112" s="41">
        <f>D90/1000</f>
        <v>-2.06</v>
      </c>
      <c r="F112" s="54"/>
      <c r="G112" s="98"/>
    </row>
    <row r="113" spans="1:7" ht="89.25">
      <c r="A113" s="91" t="s">
        <v>10</v>
      </c>
      <c r="B113" s="109"/>
      <c r="C113" s="109"/>
      <c r="D113" s="109"/>
      <c r="F113" s="54"/>
      <c r="G113" s="98"/>
    </row>
    <row r="114" spans="1:7" ht="12.75">
      <c r="A114" s="113"/>
      <c r="B114" s="114"/>
      <c r="C114" s="114"/>
      <c r="D114" s="114"/>
      <c r="F114" s="54"/>
      <c r="G114" s="98"/>
    </row>
    <row r="115" ht="12.75" customHeight="1"/>
    <row r="116" ht="15">
      <c r="A116" s="1" t="s">
        <v>93</v>
      </c>
    </row>
    <row r="117" spans="1:6" ht="16.5" thickBot="1">
      <c r="A117" s="117"/>
      <c r="B117" s="118"/>
      <c r="C117" s="118"/>
      <c r="D117" s="118"/>
      <c r="E117" s="119"/>
      <c r="F117" s="119"/>
    </row>
    <row r="118" spans="1:7" ht="12.75" customHeight="1">
      <c r="A118" s="132" t="s">
        <v>92</v>
      </c>
      <c r="B118" s="134" t="s">
        <v>143</v>
      </c>
      <c r="C118" s="138" t="s">
        <v>146</v>
      </c>
      <c r="D118" s="138" t="s">
        <v>70</v>
      </c>
      <c r="F118" s="54"/>
      <c r="G118" s="98"/>
    </row>
    <row r="119" spans="1:7" ht="12.75">
      <c r="A119" s="133"/>
      <c r="B119" s="135"/>
      <c r="C119" s="139"/>
      <c r="D119" s="139"/>
      <c r="F119" s="54"/>
      <c r="G119" s="98"/>
    </row>
    <row r="120" spans="1:7" ht="12.75">
      <c r="A120" s="100"/>
      <c r="B120" s="135"/>
      <c r="C120" s="139"/>
      <c r="D120" s="139"/>
      <c r="F120" s="54"/>
      <c r="G120" s="98"/>
    </row>
    <row r="121" spans="1:7" ht="13.5" thickBot="1">
      <c r="A121" s="101" t="s">
        <v>71</v>
      </c>
      <c r="B121" s="136"/>
      <c r="C121" s="140"/>
      <c r="D121" s="140"/>
      <c r="F121" s="54"/>
      <c r="G121" s="98"/>
    </row>
    <row r="122" spans="1:7" ht="12.75">
      <c r="A122" s="50"/>
      <c r="B122" s="29"/>
      <c r="C122" s="29"/>
      <c r="D122" s="29"/>
      <c r="F122" s="54"/>
      <c r="G122" s="98"/>
    </row>
    <row r="123" spans="1:7" ht="12.75">
      <c r="A123" s="13" t="s">
        <v>72</v>
      </c>
      <c r="B123" s="30"/>
      <c r="C123" s="30"/>
      <c r="D123" s="30"/>
      <c r="F123" s="54"/>
      <c r="G123" s="98"/>
    </row>
    <row r="124" spans="1:7" ht="12.75">
      <c r="A124" s="13"/>
      <c r="B124" s="30"/>
      <c r="C124" s="30"/>
      <c r="D124" s="30"/>
      <c r="F124" s="54"/>
      <c r="G124" s="98"/>
    </row>
    <row r="125" spans="1:7" ht="12.75">
      <c r="A125" s="47" t="s">
        <v>111</v>
      </c>
      <c r="B125" s="16">
        <v>680</v>
      </c>
      <c r="C125" s="61">
        <v>-14</v>
      </c>
      <c r="D125" s="16">
        <f>C125-B125</f>
        <v>-694</v>
      </c>
      <c r="F125" s="54"/>
      <c r="G125" s="98"/>
    </row>
    <row r="126" spans="1:7" ht="12.75">
      <c r="A126" s="47" t="s">
        <v>112</v>
      </c>
      <c r="B126" s="16">
        <v>38367</v>
      </c>
      <c r="C126" s="61">
        <v>44881</v>
      </c>
      <c r="D126" s="16">
        <f aca="true" t="shared" si="1" ref="D126:D131">C126-B126</f>
        <v>6514</v>
      </c>
      <c r="F126" s="54"/>
      <c r="G126" s="98"/>
    </row>
    <row r="127" spans="1:7" ht="12.75">
      <c r="A127" s="47" t="s">
        <v>113</v>
      </c>
      <c r="B127" s="16">
        <v>27733</v>
      </c>
      <c r="C127" s="61">
        <v>26510</v>
      </c>
      <c r="D127" s="16">
        <f t="shared" si="1"/>
        <v>-1223</v>
      </c>
      <c r="F127" s="54"/>
      <c r="G127" s="98"/>
    </row>
    <row r="128" spans="1:7" ht="12.75">
      <c r="A128" s="47" t="s">
        <v>97</v>
      </c>
      <c r="B128" s="16">
        <v>18680</v>
      </c>
      <c r="C128" s="61">
        <v>9630</v>
      </c>
      <c r="D128" s="16">
        <f t="shared" si="1"/>
        <v>-9050</v>
      </c>
      <c r="F128" s="54"/>
      <c r="G128" s="98"/>
    </row>
    <row r="129" spans="1:7" ht="12.75">
      <c r="A129" s="47" t="s">
        <v>114</v>
      </c>
      <c r="B129" s="16">
        <v>371471</v>
      </c>
      <c r="C129" s="61">
        <v>382926</v>
      </c>
      <c r="D129" s="16">
        <f t="shared" si="1"/>
        <v>11455</v>
      </c>
      <c r="F129" s="54"/>
      <c r="G129" s="98"/>
    </row>
    <row r="130" spans="1:7" ht="12.75">
      <c r="A130" s="47" t="s">
        <v>101</v>
      </c>
      <c r="B130" s="16">
        <v>179670</v>
      </c>
      <c r="C130" s="61">
        <v>180539</v>
      </c>
      <c r="D130" s="16">
        <f t="shared" si="1"/>
        <v>869</v>
      </c>
      <c r="F130" s="54"/>
      <c r="G130" s="98"/>
    </row>
    <row r="131" spans="1:7" ht="12.75">
      <c r="A131" s="47" t="s">
        <v>102</v>
      </c>
      <c r="B131" s="16">
        <v>110075</v>
      </c>
      <c r="C131" s="61">
        <v>112953</v>
      </c>
      <c r="D131" s="16">
        <f t="shared" si="1"/>
        <v>2878</v>
      </c>
      <c r="F131" s="54"/>
      <c r="G131" s="98"/>
    </row>
    <row r="132" spans="1:7" ht="13.5" thickBot="1">
      <c r="A132" s="51"/>
      <c r="B132" s="16"/>
      <c r="C132" s="16"/>
      <c r="D132" s="16"/>
      <c r="F132" s="54"/>
      <c r="G132" s="98"/>
    </row>
    <row r="133" spans="1:7" ht="13.5" thickBot="1">
      <c r="A133" s="17" t="s">
        <v>73</v>
      </c>
      <c r="B133" s="18">
        <f>SUM(B125:B132)</f>
        <v>746676</v>
      </c>
      <c r="C133" s="18">
        <f>SUM(C125:C132)</f>
        <v>757425</v>
      </c>
      <c r="D133" s="39">
        <f>C133-B133</f>
        <v>10749</v>
      </c>
      <c r="F133" s="94"/>
      <c r="G133" s="98"/>
    </row>
    <row r="134" spans="1:4" ht="12.75">
      <c r="A134" s="15"/>
      <c r="B134" s="31"/>
      <c r="C134" s="31"/>
      <c r="D134" s="31"/>
    </row>
    <row r="135" spans="1:5" ht="288.75" customHeight="1">
      <c r="A135" s="137" t="s">
        <v>178</v>
      </c>
      <c r="B135" s="137"/>
      <c r="C135" s="137"/>
      <c r="D135" s="137"/>
      <c r="E135" s="116"/>
    </row>
    <row r="136" spans="1:4" ht="12.75">
      <c r="A136" s="120"/>
      <c r="B136" s="120"/>
      <c r="C136" s="120"/>
      <c r="D136" s="120"/>
    </row>
    <row r="137" spans="1:7" ht="12.75">
      <c r="A137" s="130"/>
      <c r="B137" s="36" t="s">
        <v>144</v>
      </c>
      <c r="C137" s="36" t="s">
        <v>145</v>
      </c>
      <c r="D137" s="36" t="s">
        <v>70</v>
      </c>
      <c r="F137" s="54"/>
      <c r="G137" s="98"/>
    </row>
    <row r="138" spans="1:7" ht="12.75">
      <c r="A138" s="131"/>
      <c r="B138" s="37" t="s">
        <v>95</v>
      </c>
      <c r="C138" s="37" t="s">
        <v>95</v>
      </c>
      <c r="D138" s="37" t="s">
        <v>95</v>
      </c>
      <c r="F138" s="54"/>
      <c r="G138" s="98"/>
    </row>
    <row r="139" spans="1:7" ht="12.75">
      <c r="A139" s="64" t="s">
        <v>73</v>
      </c>
      <c r="B139" s="40">
        <f>B133/1000</f>
        <v>746.676</v>
      </c>
      <c r="C139" s="40">
        <f>C133/1000</f>
        <v>757.425</v>
      </c>
      <c r="D139" s="40">
        <f>D133/1000</f>
        <v>10.749</v>
      </c>
      <c r="F139" s="54"/>
      <c r="G139" s="98"/>
    </row>
    <row r="140" spans="1:7" ht="12.75">
      <c r="A140" s="107"/>
      <c r="B140" s="108"/>
      <c r="C140" s="108"/>
      <c r="D140" s="108"/>
      <c r="F140" s="54"/>
      <c r="G140" s="98"/>
    </row>
    <row r="141" spans="1:7" ht="12.75">
      <c r="A141" s="65" t="str">
        <f>A125</f>
        <v>0.32.31.1 Stadions, idrætsanlæg m.v.</v>
      </c>
      <c r="B141" s="41">
        <f>B125/1000</f>
        <v>0.68</v>
      </c>
      <c r="C141" s="41">
        <f>C125/1000</f>
        <v>-0.014</v>
      </c>
      <c r="D141" s="41">
        <f>D125/1000</f>
        <v>-0.694</v>
      </c>
      <c r="F141" s="54"/>
      <c r="G141" s="98"/>
    </row>
    <row r="142" spans="1:7" ht="38.25">
      <c r="A142" s="91" t="s">
        <v>7</v>
      </c>
      <c r="B142" s="41"/>
      <c r="C142" s="41"/>
      <c r="D142" s="41"/>
      <c r="F142" s="54"/>
      <c r="G142" s="98"/>
    </row>
    <row r="143" spans="1:7" ht="12.75">
      <c r="A143" s="38"/>
      <c r="B143" s="41"/>
      <c r="C143" s="41"/>
      <c r="D143" s="41"/>
      <c r="F143" s="54"/>
      <c r="G143" s="98"/>
    </row>
    <row r="144" spans="1:7" ht="12.75">
      <c r="A144" s="65" t="str">
        <f>A126</f>
        <v>3.22.05.1 Skolefritidsordninger</v>
      </c>
      <c r="B144" s="41">
        <f>B126/1000</f>
        <v>38.367</v>
      </c>
      <c r="C144" s="41">
        <f>C126/1000</f>
        <v>44.881</v>
      </c>
      <c r="D144" s="41">
        <f>D126/1000</f>
        <v>6.514</v>
      </c>
      <c r="F144" s="54"/>
      <c r="G144" s="98"/>
    </row>
    <row r="145" spans="1:7" ht="102">
      <c r="A145" s="91" t="s">
        <v>180</v>
      </c>
      <c r="B145" s="41"/>
      <c r="C145" s="41"/>
      <c r="D145" s="41"/>
      <c r="F145" s="54"/>
      <c r="G145" s="98"/>
    </row>
    <row r="146" spans="1:7" ht="12.75">
      <c r="A146" s="111"/>
      <c r="B146" s="121"/>
      <c r="C146" s="121"/>
      <c r="D146" s="121"/>
      <c r="F146" s="54"/>
      <c r="G146" s="98"/>
    </row>
    <row r="147" spans="1:7" ht="12.75">
      <c r="A147" s="65" t="str">
        <f>A127</f>
        <v>3.22.10.1 Bidrag til statslige/private skoler</v>
      </c>
      <c r="B147" s="41">
        <f>B127/1000</f>
        <v>27.733</v>
      </c>
      <c r="C147" s="41">
        <f>C127/1000</f>
        <v>26.51</v>
      </c>
      <c r="D147" s="41">
        <f>D127/1000</f>
        <v>-1.223</v>
      </c>
      <c r="F147" s="54"/>
      <c r="G147" s="98"/>
    </row>
    <row r="148" spans="1:7" ht="63.75">
      <c r="A148" s="91" t="s">
        <v>181</v>
      </c>
      <c r="B148" s="41"/>
      <c r="C148" s="41"/>
      <c r="D148" s="41"/>
      <c r="F148" s="54"/>
      <c r="G148" s="98"/>
    </row>
    <row r="149" spans="1:7" ht="12.75">
      <c r="A149" s="111"/>
      <c r="B149" s="121"/>
      <c r="C149" s="121"/>
      <c r="D149" s="121"/>
      <c r="F149" s="54"/>
      <c r="G149" s="98"/>
    </row>
    <row r="150" spans="1:7" ht="12.75">
      <c r="A150" s="65" t="str">
        <f>A128</f>
        <v>5.25.10.1 Fælles formål</v>
      </c>
      <c r="B150" s="41">
        <f>B128/1000</f>
        <v>18.68</v>
      </c>
      <c r="C150" s="41">
        <f>C128/1000</f>
        <v>9.63</v>
      </c>
      <c r="D150" s="41">
        <f>D128/1000</f>
        <v>-9.05</v>
      </c>
      <c r="F150" s="54"/>
      <c r="G150" s="98"/>
    </row>
    <row r="151" spans="1:7" ht="51">
      <c r="A151" s="91" t="s">
        <v>6</v>
      </c>
      <c r="B151" s="41"/>
      <c r="C151" s="41"/>
      <c r="D151" s="41"/>
      <c r="F151" s="54"/>
      <c r="G151" s="98"/>
    </row>
    <row r="152" spans="1:7" ht="12.75">
      <c r="A152" s="111"/>
      <c r="B152" s="121"/>
      <c r="C152" s="121"/>
      <c r="D152" s="121"/>
      <c r="F152" s="54"/>
      <c r="G152" s="98"/>
    </row>
    <row r="153" spans="1:7" ht="12.75">
      <c r="A153" s="52" t="str">
        <f>A129</f>
        <v>5.25.14.1 Integrerede institutioner</v>
      </c>
      <c r="B153" s="41">
        <f>B129/1000</f>
        <v>371.471</v>
      </c>
      <c r="C153" s="41">
        <f>C129/1000</f>
        <v>382.926</v>
      </c>
      <c r="D153" s="41">
        <f>D129/1000</f>
        <v>11.455</v>
      </c>
      <c r="F153" s="54"/>
      <c r="G153" s="98"/>
    </row>
    <row r="154" spans="1:7" ht="348.75" customHeight="1">
      <c r="A154" s="91" t="s">
        <v>182</v>
      </c>
      <c r="B154" s="121"/>
      <c r="C154" s="121"/>
      <c r="D154" s="121"/>
      <c r="F154" s="54"/>
      <c r="G154" s="98"/>
    </row>
    <row r="155" spans="1:7" ht="275.25" customHeight="1">
      <c r="A155" s="122" t="s">
        <v>2</v>
      </c>
      <c r="B155" s="121"/>
      <c r="C155" s="121"/>
      <c r="D155" s="121"/>
      <c r="F155" s="54"/>
      <c r="G155" s="98"/>
    </row>
    <row r="156" spans="1:7" ht="12.75">
      <c r="A156" s="111"/>
      <c r="B156" s="121"/>
      <c r="C156" s="121"/>
      <c r="D156" s="121"/>
      <c r="F156" s="54"/>
      <c r="G156" s="98"/>
    </row>
    <row r="157" spans="1:7" ht="12.75">
      <c r="A157" s="65" t="str">
        <f>A130</f>
        <v>5.25.15.1 Fritidshjem</v>
      </c>
      <c r="B157" s="41">
        <f>B130/1000</f>
        <v>179.67</v>
      </c>
      <c r="C157" s="41">
        <f>C130/1000</f>
        <v>180.539</v>
      </c>
      <c r="D157" s="41">
        <f>D130/1000</f>
        <v>0.869</v>
      </c>
      <c r="F157" s="54"/>
      <c r="G157" s="98"/>
    </row>
    <row r="158" spans="1:7" ht="25.5">
      <c r="A158" s="91" t="s">
        <v>5</v>
      </c>
      <c r="B158" s="41"/>
      <c r="C158" s="41"/>
      <c r="D158" s="41"/>
      <c r="F158" s="54"/>
      <c r="G158" s="98"/>
    </row>
    <row r="159" spans="1:7" ht="12.75">
      <c r="A159" s="111"/>
      <c r="B159" s="121"/>
      <c r="C159" s="121"/>
      <c r="D159" s="121"/>
      <c r="F159" s="54"/>
      <c r="G159" s="98"/>
    </row>
    <row r="160" spans="1:7" ht="12.75">
      <c r="A160" s="65" t="str">
        <f>A131</f>
        <v>5.25.16.1 Klubber og andre socialpæd.</v>
      </c>
      <c r="B160" s="41">
        <f>B131/1000</f>
        <v>110.075</v>
      </c>
      <c r="C160" s="41">
        <f>C131/1000</f>
        <v>112.953</v>
      </c>
      <c r="D160" s="41">
        <f>D131/1000</f>
        <v>2.878</v>
      </c>
      <c r="F160" s="54"/>
      <c r="G160" s="98"/>
    </row>
    <row r="161" spans="1:7" ht="25.5">
      <c r="A161" s="91" t="s">
        <v>5</v>
      </c>
      <c r="B161" s="41"/>
      <c r="C161" s="41"/>
      <c r="D161" s="41"/>
      <c r="F161" s="54"/>
      <c r="G161" s="98"/>
    </row>
    <row r="162" spans="1:7" ht="12.75">
      <c r="A162" s="123"/>
      <c r="B162" s="124"/>
      <c r="C162" s="124"/>
      <c r="D162" s="124"/>
      <c r="F162" s="54"/>
      <c r="G162" s="98"/>
    </row>
    <row r="163" spans="1:4" ht="12.75">
      <c r="A163" s="120"/>
      <c r="B163" s="120"/>
      <c r="C163" s="120"/>
      <c r="D163" s="120"/>
    </row>
    <row r="164" ht="15">
      <c r="A164" s="1" t="s">
        <v>90</v>
      </c>
    </row>
    <row r="165" ht="13.5" thickBot="1">
      <c r="A165" s="2"/>
    </row>
    <row r="166" spans="1:7" ht="12.75" customHeight="1">
      <c r="A166" s="132" t="s">
        <v>89</v>
      </c>
      <c r="B166" s="134" t="s">
        <v>143</v>
      </c>
      <c r="C166" s="138" t="s">
        <v>146</v>
      </c>
      <c r="D166" s="138" t="s">
        <v>70</v>
      </c>
      <c r="F166" s="54"/>
      <c r="G166" s="98"/>
    </row>
    <row r="167" spans="1:7" ht="12.75">
      <c r="A167" s="133"/>
      <c r="B167" s="135"/>
      <c r="C167" s="139"/>
      <c r="D167" s="139"/>
      <c r="F167" s="54"/>
      <c r="G167" s="98"/>
    </row>
    <row r="168" spans="1:7" ht="12.75">
      <c r="A168" s="100"/>
      <c r="B168" s="135"/>
      <c r="C168" s="139"/>
      <c r="D168" s="139"/>
      <c r="F168" s="54"/>
      <c r="G168" s="98"/>
    </row>
    <row r="169" spans="1:7" ht="13.5" thickBot="1">
      <c r="A169" s="101" t="s">
        <v>71</v>
      </c>
      <c r="B169" s="136"/>
      <c r="C169" s="140"/>
      <c r="D169" s="140"/>
      <c r="F169" s="54"/>
      <c r="G169" s="98"/>
    </row>
    <row r="170" spans="1:7" ht="12.75">
      <c r="A170" s="50"/>
      <c r="B170" s="29"/>
      <c r="C170" s="29"/>
      <c r="D170" s="29"/>
      <c r="F170" s="54"/>
      <c r="G170" s="98"/>
    </row>
    <row r="171" spans="1:7" ht="12.75">
      <c r="A171" s="13" t="s">
        <v>72</v>
      </c>
      <c r="B171" s="30"/>
      <c r="C171" s="30"/>
      <c r="D171" s="30"/>
      <c r="F171" s="54"/>
      <c r="G171" s="98"/>
    </row>
    <row r="172" spans="1:7" ht="12.75">
      <c r="A172" s="14"/>
      <c r="B172" s="16"/>
      <c r="C172" s="16"/>
      <c r="D172" s="16"/>
      <c r="F172" s="54"/>
      <c r="G172" s="98"/>
    </row>
    <row r="173" spans="1:7" ht="12.75">
      <c r="A173" s="47" t="s">
        <v>112</v>
      </c>
      <c r="B173" s="16">
        <v>66645</v>
      </c>
      <c r="C173" s="61">
        <v>60832</v>
      </c>
      <c r="D173" s="16">
        <f>C173-B173</f>
        <v>-5813</v>
      </c>
      <c r="E173" s="97"/>
      <c r="F173" s="54"/>
      <c r="G173" s="98"/>
    </row>
    <row r="174" spans="1:7" ht="12.75">
      <c r="A174" s="47" t="s">
        <v>97</v>
      </c>
      <c r="B174" s="16">
        <v>-1987</v>
      </c>
      <c r="C174" s="61">
        <v>-5112</v>
      </c>
      <c r="D174" s="16">
        <f>C174-B174</f>
        <v>-3125</v>
      </c>
      <c r="F174" s="54"/>
      <c r="G174" s="98"/>
    </row>
    <row r="175" spans="1:7" ht="12.75">
      <c r="A175" s="47" t="s">
        <v>114</v>
      </c>
      <c r="B175" s="16">
        <v>1011</v>
      </c>
      <c r="C175" s="61">
        <v>69</v>
      </c>
      <c r="D175" s="16">
        <f>C175-B175</f>
        <v>-942</v>
      </c>
      <c r="F175" s="54"/>
      <c r="G175" s="98"/>
    </row>
    <row r="176" spans="1:7" ht="12.75">
      <c r="A176" s="47" t="s">
        <v>101</v>
      </c>
      <c r="B176" s="16">
        <v>48127</v>
      </c>
      <c r="C176" s="61">
        <v>39274</v>
      </c>
      <c r="D176" s="16">
        <f>C176-B176</f>
        <v>-8853</v>
      </c>
      <c r="F176" s="54"/>
      <c r="G176" s="98"/>
    </row>
    <row r="177" spans="1:7" ht="12.75">
      <c r="A177" s="47" t="s">
        <v>102</v>
      </c>
      <c r="B177" s="16">
        <v>12324</v>
      </c>
      <c r="C177" s="61">
        <v>10799</v>
      </c>
      <c r="D177" s="16">
        <f>C177-B177</f>
        <v>-1525</v>
      </c>
      <c r="F177" s="54"/>
      <c r="G177" s="98"/>
    </row>
    <row r="178" spans="1:7" ht="13.5" thickBot="1">
      <c r="A178" s="51"/>
      <c r="B178" s="16"/>
      <c r="C178" s="16"/>
      <c r="D178" s="16"/>
      <c r="F178" s="54"/>
      <c r="G178" s="98"/>
    </row>
    <row r="179" spans="1:7" ht="13.5" thickBot="1">
      <c r="A179" s="17" t="s">
        <v>73</v>
      </c>
      <c r="B179" s="18">
        <f>SUM(B173:B178)</f>
        <v>126120</v>
      </c>
      <c r="C179" s="18">
        <f>SUM(C173:C178)</f>
        <v>105862</v>
      </c>
      <c r="D179" s="18">
        <f>C179-B179</f>
        <v>-20258</v>
      </c>
      <c r="F179" s="54"/>
      <c r="G179" s="98"/>
    </row>
    <row r="181" spans="1:5" ht="124.5" customHeight="1">
      <c r="A181" s="137" t="s">
        <v>32</v>
      </c>
      <c r="B181" s="137"/>
      <c r="C181" s="137"/>
      <c r="D181" s="137"/>
      <c r="E181" s="116"/>
    </row>
    <row r="182" spans="1:4" ht="12.75">
      <c r="A182" s="120"/>
      <c r="B182" s="120"/>
      <c r="C182" s="120"/>
      <c r="D182" s="120"/>
    </row>
    <row r="183" spans="1:7" ht="12.75">
      <c r="A183" s="130"/>
      <c r="B183" s="36" t="s">
        <v>144</v>
      </c>
      <c r="C183" s="36" t="s">
        <v>145</v>
      </c>
      <c r="D183" s="36" t="s">
        <v>70</v>
      </c>
      <c r="F183" s="54"/>
      <c r="G183" s="98"/>
    </row>
    <row r="184" spans="1:7" ht="12.75">
      <c r="A184" s="131"/>
      <c r="B184" s="37" t="s">
        <v>95</v>
      </c>
      <c r="C184" s="37" t="s">
        <v>95</v>
      </c>
      <c r="D184" s="37" t="s">
        <v>95</v>
      </c>
      <c r="F184" s="54"/>
      <c r="G184" s="98"/>
    </row>
    <row r="185" spans="1:7" ht="12.75">
      <c r="A185" s="64" t="s">
        <v>73</v>
      </c>
      <c r="B185" s="40">
        <f>B179/1000</f>
        <v>126.12</v>
      </c>
      <c r="C185" s="40">
        <f>C179/1000</f>
        <v>105.862</v>
      </c>
      <c r="D185" s="40">
        <f>D179/1000</f>
        <v>-20.258</v>
      </c>
      <c r="F185" s="54"/>
      <c r="G185" s="98"/>
    </row>
    <row r="186" spans="1:7" ht="12.75">
      <c r="A186" s="107"/>
      <c r="B186" s="108"/>
      <c r="C186" s="108"/>
      <c r="D186" s="108"/>
      <c r="F186" s="54"/>
      <c r="G186" s="98"/>
    </row>
    <row r="187" spans="1:7" ht="12.75">
      <c r="A187" s="65" t="str">
        <f>A173</f>
        <v>3.22.05.1 Skolefritidsordninger</v>
      </c>
      <c r="B187" s="41">
        <f>B173/1000</f>
        <v>66.645</v>
      </c>
      <c r="C187" s="41">
        <f>C173/1000</f>
        <v>60.832</v>
      </c>
      <c r="D187" s="41">
        <f>D173/1000</f>
        <v>-5.813</v>
      </c>
      <c r="F187" s="54"/>
      <c r="G187" s="98"/>
    </row>
    <row r="188" spans="1:7" ht="76.5">
      <c r="A188" s="91" t="s">
        <v>33</v>
      </c>
      <c r="B188" s="41"/>
      <c r="C188" s="41"/>
      <c r="D188" s="41"/>
      <c r="F188" s="54"/>
      <c r="G188" s="98"/>
    </row>
    <row r="189" spans="1:7" ht="12.75" customHeight="1">
      <c r="A189" s="111"/>
      <c r="B189" s="121"/>
      <c r="C189" s="121"/>
      <c r="D189" s="121"/>
      <c r="F189" s="54"/>
      <c r="G189" s="98"/>
    </row>
    <row r="190" spans="1:7" ht="12.75">
      <c r="A190" s="65" t="str">
        <f>A174</f>
        <v>5.25.10.1 Fælles formål</v>
      </c>
      <c r="B190" s="41">
        <f>B174/1000</f>
        <v>-1.987</v>
      </c>
      <c r="C190" s="41">
        <f>C174/1000</f>
        <v>-5.112</v>
      </c>
      <c r="D190" s="41">
        <f>D174/1000</f>
        <v>-3.125</v>
      </c>
      <c r="F190" s="54"/>
      <c r="G190" s="98"/>
    </row>
    <row r="191" spans="1:7" ht="38.25">
      <c r="A191" s="91" t="s">
        <v>8</v>
      </c>
      <c r="B191" s="41"/>
      <c r="C191" s="41"/>
      <c r="D191" s="41"/>
      <c r="F191" s="54"/>
      <c r="G191" s="98"/>
    </row>
    <row r="192" spans="1:7" ht="12.75">
      <c r="A192" s="111"/>
      <c r="B192" s="121"/>
      <c r="C192" s="121"/>
      <c r="D192" s="121"/>
      <c r="F192" s="54"/>
      <c r="G192" s="98"/>
    </row>
    <row r="193" spans="1:7" ht="12.75">
      <c r="A193" s="65" t="str">
        <f>A175</f>
        <v>5.25.14.1 Integrerede institutioner</v>
      </c>
      <c r="B193" s="41">
        <f>B175/1000</f>
        <v>1.011</v>
      </c>
      <c r="C193" s="41">
        <f>C175/1000</f>
        <v>0.069</v>
      </c>
      <c r="D193" s="41">
        <f>D175/1000</f>
        <v>-0.942</v>
      </c>
      <c r="F193" s="54"/>
      <c r="G193" s="98"/>
    </row>
    <row r="194" spans="1:7" ht="12.75">
      <c r="A194" s="91" t="s">
        <v>170</v>
      </c>
      <c r="B194" s="41"/>
      <c r="C194" s="41"/>
      <c r="D194" s="41"/>
      <c r="F194" s="54"/>
      <c r="G194" s="98"/>
    </row>
    <row r="195" spans="1:7" ht="12.75">
      <c r="A195" s="38"/>
      <c r="B195" s="41"/>
      <c r="C195" s="41"/>
      <c r="D195" s="41"/>
      <c r="F195" s="54"/>
      <c r="G195" s="98"/>
    </row>
    <row r="196" spans="1:7" ht="12.75">
      <c r="A196" s="65" t="str">
        <f>A176</f>
        <v>5.25.15.1 Fritidshjem</v>
      </c>
      <c r="B196" s="41">
        <f>B176/1000</f>
        <v>48.127</v>
      </c>
      <c r="C196" s="41">
        <f>C176/1000</f>
        <v>39.274</v>
      </c>
      <c r="D196" s="41">
        <f>D176/1000</f>
        <v>-8.853</v>
      </c>
      <c r="F196" s="54"/>
      <c r="G196" s="98"/>
    </row>
    <row r="197" spans="1:7" ht="165.75">
      <c r="A197" s="91" t="s">
        <v>60</v>
      </c>
      <c r="B197" s="41"/>
      <c r="C197" s="41"/>
      <c r="D197" s="41"/>
      <c r="F197" s="54"/>
      <c r="G197" s="98"/>
    </row>
    <row r="198" spans="1:7" ht="12.75">
      <c r="A198" s="38"/>
      <c r="B198" s="41"/>
      <c r="C198" s="41"/>
      <c r="D198" s="41"/>
      <c r="F198" s="54"/>
      <c r="G198" s="98"/>
    </row>
    <row r="199" spans="1:7" ht="12.75">
      <c r="A199" s="65" t="str">
        <f>A177</f>
        <v>5.25.16.1 Klubber og andre socialpæd.</v>
      </c>
      <c r="B199" s="41">
        <f>B177/1000</f>
        <v>12.324</v>
      </c>
      <c r="C199" s="41">
        <f>C177/1000</f>
        <v>10.799</v>
      </c>
      <c r="D199" s="41">
        <f>D177/1000</f>
        <v>-1.525</v>
      </c>
      <c r="F199" s="54"/>
      <c r="G199" s="98"/>
    </row>
    <row r="200" spans="1:7" ht="25.5">
      <c r="A200" s="91" t="s">
        <v>9</v>
      </c>
      <c r="B200" s="41"/>
      <c r="C200" s="41"/>
      <c r="D200" s="41"/>
      <c r="F200" s="54"/>
      <c r="G200" s="98"/>
    </row>
    <row r="201" spans="1:7" ht="12.75">
      <c r="A201" s="123"/>
      <c r="B201" s="124"/>
      <c r="C201" s="124"/>
      <c r="D201" s="124"/>
      <c r="F201" s="54"/>
      <c r="G201" s="98"/>
    </row>
    <row r="203" ht="15">
      <c r="A203" s="1" t="s">
        <v>78</v>
      </c>
    </row>
    <row r="204" ht="13.5" thickBot="1">
      <c r="A204" s="2"/>
    </row>
    <row r="205" spans="1:7" ht="12.75" customHeight="1">
      <c r="A205" s="99" t="s">
        <v>79</v>
      </c>
      <c r="B205" s="134" t="s">
        <v>143</v>
      </c>
      <c r="C205" s="138" t="s">
        <v>146</v>
      </c>
      <c r="D205" s="138" t="s">
        <v>70</v>
      </c>
      <c r="F205" s="54"/>
      <c r="G205" s="98"/>
    </row>
    <row r="206" spans="1:7" ht="12.75">
      <c r="A206" s="100"/>
      <c r="B206" s="135"/>
      <c r="C206" s="139"/>
      <c r="D206" s="139"/>
      <c r="F206" s="54"/>
      <c r="G206" s="98"/>
    </row>
    <row r="207" spans="1:7" ht="12.75">
      <c r="A207" s="100"/>
      <c r="B207" s="135"/>
      <c r="C207" s="139"/>
      <c r="D207" s="139"/>
      <c r="F207" s="54"/>
      <c r="G207" s="98"/>
    </row>
    <row r="208" spans="1:7" ht="13.5" thickBot="1">
      <c r="A208" s="101" t="s">
        <v>71</v>
      </c>
      <c r="B208" s="136"/>
      <c r="C208" s="140"/>
      <c r="D208" s="140"/>
      <c r="F208" s="54"/>
      <c r="G208" s="98"/>
    </row>
    <row r="209" spans="1:7" ht="12.75">
      <c r="A209" s="102"/>
      <c r="B209" s="103"/>
      <c r="C209" s="103"/>
      <c r="D209" s="105"/>
      <c r="F209" s="54"/>
      <c r="G209" s="98"/>
    </row>
    <row r="210" spans="1:7" ht="12.75">
      <c r="A210" s="4" t="s">
        <v>72</v>
      </c>
      <c r="B210" s="27"/>
      <c r="C210" s="27"/>
      <c r="D210" s="28"/>
      <c r="F210" s="54"/>
      <c r="G210" s="98"/>
    </row>
    <row r="211" spans="1:7" ht="12.75">
      <c r="A211" s="5"/>
      <c r="B211" s="6"/>
      <c r="C211" s="6"/>
      <c r="D211" s="16"/>
      <c r="F211" s="54"/>
      <c r="G211" s="98"/>
    </row>
    <row r="212" spans="1:7" ht="12.75">
      <c r="A212" s="47" t="s">
        <v>116</v>
      </c>
      <c r="B212" s="6">
        <v>1969093</v>
      </c>
      <c r="C212" s="59">
        <v>1950585</v>
      </c>
      <c r="D212" s="16">
        <f>C212-B212</f>
        <v>-18508</v>
      </c>
      <c r="F212" s="56"/>
      <c r="G212" s="53"/>
    </row>
    <row r="213" spans="1:7" ht="12.75">
      <c r="A213" s="47" t="s">
        <v>117</v>
      </c>
      <c r="B213" s="6">
        <v>25295</v>
      </c>
      <c r="C213" s="59">
        <v>26631</v>
      </c>
      <c r="D213" s="16">
        <f aca="true" t="shared" si="2" ref="D213:D222">C213-B213</f>
        <v>1336</v>
      </c>
      <c r="F213" s="56"/>
      <c r="G213" s="53"/>
    </row>
    <row r="214" spans="1:7" ht="12.75">
      <c r="A214" s="47" t="s">
        <v>118</v>
      </c>
      <c r="B214" s="6">
        <v>3200</v>
      </c>
      <c r="C214" s="59">
        <v>6068</v>
      </c>
      <c r="D214" s="16">
        <f t="shared" si="2"/>
        <v>2868</v>
      </c>
      <c r="F214" s="56"/>
      <c r="G214" s="53"/>
    </row>
    <row r="215" spans="1:7" ht="12.75">
      <c r="A215" s="47" t="s">
        <v>119</v>
      </c>
      <c r="B215" s="6">
        <v>11693</v>
      </c>
      <c r="C215" s="59">
        <v>10628</v>
      </c>
      <c r="D215" s="16">
        <f t="shared" si="2"/>
        <v>-1065</v>
      </c>
      <c r="F215" s="56"/>
      <c r="G215" s="53"/>
    </row>
    <row r="216" spans="1:7" ht="12.75">
      <c r="A216" s="47" t="s">
        <v>147</v>
      </c>
      <c r="B216" s="6">
        <v>11645</v>
      </c>
      <c r="C216" s="59">
        <v>0</v>
      </c>
      <c r="D216" s="16">
        <f t="shared" si="2"/>
        <v>-11645</v>
      </c>
      <c r="F216" s="56"/>
      <c r="G216" s="53"/>
    </row>
    <row r="217" spans="1:7" ht="12.75">
      <c r="A217" s="47" t="s">
        <v>113</v>
      </c>
      <c r="B217" s="6">
        <v>320210</v>
      </c>
      <c r="C217" s="59">
        <v>319259</v>
      </c>
      <c r="D217" s="16">
        <f t="shared" si="2"/>
        <v>-951</v>
      </c>
      <c r="F217" s="56"/>
      <c r="G217" s="53"/>
    </row>
    <row r="218" spans="1:7" ht="12.75">
      <c r="A218" s="47" t="s">
        <v>122</v>
      </c>
      <c r="B218" s="6">
        <v>23950</v>
      </c>
      <c r="C218" s="59">
        <v>24977</v>
      </c>
      <c r="D218" s="16">
        <f t="shared" si="2"/>
        <v>1027</v>
      </c>
      <c r="F218" s="56"/>
      <c r="G218" s="53"/>
    </row>
    <row r="219" spans="1:7" ht="12.75">
      <c r="A219" s="47" t="s">
        <v>123</v>
      </c>
      <c r="B219" s="6">
        <v>41837</v>
      </c>
      <c r="C219" s="59">
        <v>32380</v>
      </c>
      <c r="D219" s="16">
        <f t="shared" si="2"/>
        <v>-9457</v>
      </c>
      <c r="F219" s="56"/>
      <c r="G219" s="53"/>
    </row>
    <row r="220" spans="1:7" ht="12.75">
      <c r="A220" s="47" t="s">
        <v>125</v>
      </c>
      <c r="B220" s="6">
        <v>9207</v>
      </c>
      <c r="C220" s="59">
        <v>9859</v>
      </c>
      <c r="D220" s="16">
        <f t="shared" si="2"/>
        <v>652</v>
      </c>
      <c r="F220" s="56"/>
      <c r="G220" s="53"/>
    </row>
    <row r="221" spans="1:7" ht="12.75">
      <c r="A221" s="47" t="s">
        <v>127</v>
      </c>
      <c r="B221" s="6">
        <v>13860</v>
      </c>
      <c r="C221" s="59">
        <v>10390</v>
      </c>
      <c r="D221" s="16">
        <f t="shared" si="2"/>
        <v>-3470</v>
      </c>
      <c r="F221" s="56"/>
      <c r="G221" s="53"/>
    </row>
    <row r="222" spans="1:7" ht="12.75">
      <c r="A222" s="47" t="s">
        <v>126</v>
      </c>
      <c r="B222" s="6">
        <v>52574</v>
      </c>
      <c r="C222" s="59">
        <v>53281</v>
      </c>
      <c r="D222" s="16">
        <f t="shared" si="2"/>
        <v>707</v>
      </c>
      <c r="F222" s="56"/>
      <c r="G222" s="53"/>
    </row>
    <row r="223" spans="1:7" ht="13.5" thickBot="1">
      <c r="A223" s="48"/>
      <c r="B223" s="6"/>
      <c r="C223" s="6"/>
      <c r="D223" s="32"/>
      <c r="F223" s="57"/>
      <c r="G223" s="125"/>
    </row>
    <row r="224" spans="1:7" ht="13.5" thickBot="1">
      <c r="A224" s="22" t="s">
        <v>73</v>
      </c>
      <c r="B224" s="8">
        <f>SUM(B212:B222)</f>
        <v>2482564</v>
      </c>
      <c r="C224" s="8">
        <f>SUM(C212:C222)</f>
        <v>2444058</v>
      </c>
      <c r="D224" s="8">
        <f>C224-B224</f>
        <v>-38506</v>
      </c>
      <c r="F224" s="54"/>
      <c r="G224" s="98"/>
    </row>
    <row r="225" spans="1:4" ht="12.75">
      <c r="A225" s="34"/>
      <c r="B225" s="35"/>
      <c r="C225" s="35"/>
      <c r="D225" s="35"/>
    </row>
    <row r="226" spans="1:5" ht="227.25" customHeight="1">
      <c r="A226" s="137" t="s">
        <v>183</v>
      </c>
      <c r="B226" s="137"/>
      <c r="C226" s="137"/>
      <c r="D226" s="137"/>
      <c r="E226" s="116"/>
    </row>
    <row r="227" spans="1:4" ht="12.75">
      <c r="A227" s="34"/>
      <c r="B227" s="35"/>
      <c r="C227" s="35"/>
      <c r="D227" s="35"/>
    </row>
    <row r="228" spans="1:7" ht="12.75">
      <c r="A228" s="130"/>
      <c r="B228" s="36" t="s">
        <v>144</v>
      </c>
      <c r="C228" s="36" t="s">
        <v>145</v>
      </c>
      <c r="D228" s="36" t="s">
        <v>70</v>
      </c>
      <c r="F228" s="54"/>
      <c r="G228" s="98"/>
    </row>
    <row r="229" spans="1:7" ht="12.75">
      <c r="A229" s="131"/>
      <c r="B229" s="37" t="s">
        <v>95</v>
      </c>
      <c r="C229" s="37" t="s">
        <v>95</v>
      </c>
      <c r="D229" s="37" t="s">
        <v>95</v>
      </c>
      <c r="F229" s="54"/>
      <c r="G229" s="98"/>
    </row>
    <row r="230" spans="1:7" ht="12.75">
      <c r="A230" s="64" t="s">
        <v>73</v>
      </c>
      <c r="B230" s="40">
        <f>B224/1000</f>
        <v>2482.564</v>
      </c>
      <c r="C230" s="40">
        <f>C224/1000</f>
        <v>2444.058</v>
      </c>
      <c r="D230" s="40">
        <f>D224/1000</f>
        <v>-38.506</v>
      </c>
      <c r="F230" s="54"/>
      <c r="G230" s="98"/>
    </row>
    <row r="231" spans="1:7" ht="12.75">
      <c r="A231" s="107"/>
      <c r="B231" s="108"/>
      <c r="C231" s="108"/>
      <c r="D231" s="108"/>
      <c r="F231" s="54"/>
      <c r="G231" s="98"/>
    </row>
    <row r="232" spans="1:7" ht="12.75">
      <c r="A232" s="65" t="str">
        <f>A212</f>
        <v>3.22.01.1 Folkeskoler</v>
      </c>
      <c r="B232" s="41">
        <f>B212/1000</f>
        <v>1969.093</v>
      </c>
      <c r="C232" s="41">
        <f>C212/1000</f>
        <v>1950.585</v>
      </c>
      <c r="D232" s="41">
        <f>D212/1000</f>
        <v>-18.508</v>
      </c>
      <c r="F232" s="54"/>
      <c r="G232" s="98"/>
    </row>
    <row r="233" spans="1:7" ht="409.5" customHeight="1">
      <c r="A233" s="93" t="s">
        <v>184</v>
      </c>
      <c r="B233" s="41"/>
      <c r="C233" s="41"/>
      <c r="D233" s="41"/>
      <c r="F233" s="54"/>
      <c r="G233" s="98"/>
    </row>
    <row r="234" spans="1:7" ht="132" customHeight="1">
      <c r="A234" s="95" t="s">
        <v>185</v>
      </c>
      <c r="B234" s="41"/>
      <c r="C234" s="41"/>
      <c r="D234" s="41"/>
      <c r="F234" s="54"/>
      <c r="G234" s="98"/>
    </row>
    <row r="235" spans="1:7" ht="12.75">
      <c r="A235" s="38"/>
      <c r="B235" s="41"/>
      <c r="C235" s="41"/>
      <c r="D235" s="41"/>
      <c r="F235" s="54"/>
      <c r="G235" s="98"/>
    </row>
    <row r="236" spans="1:7" ht="12.75">
      <c r="A236" s="65" t="str">
        <f>A213</f>
        <v>3.22.02.1 Fællesudgifter for skolevæsen</v>
      </c>
      <c r="B236" s="41">
        <f>B213/1000</f>
        <v>25.295</v>
      </c>
      <c r="C236" s="41">
        <f>C213/1000</f>
        <v>26.631</v>
      </c>
      <c r="D236" s="41">
        <f>D213/1000</f>
        <v>1.336</v>
      </c>
      <c r="F236" s="54"/>
      <c r="G236" s="98"/>
    </row>
    <row r="237" spans="1:7" ht="114.75">
      <c r="A237" s="91" t="s">
        <v>43</v>
      </c>
      <c r="B237" s="41"/>
      <c r="C237" s="41"/>
      <c r="D237" s="41"/>
      <c r="F237" s="54"/>
      <c r="G237" s="98"/>
    </row>
    <row r="238" spans="1:7" ht="12.75">
      <c r="A238" s="38"/>
      <c r="B238" s="41"/>
      <c r="C238" s="41"/>
      <c r="D238" s="41"/>
      <c r="F238" s="54"/>
      <c r="G238" s="98"/>
    </row>
    <row r="239" spans="1:7" ht="12.75">
      <c r="A239" s="65" t="str">
        <f>A214</f>
        <v>3.22.03.1 Syge- og hjemmeundervisning</v>
      </c>
      <c r="B239" s="41">
        <f>B214/1000</f>
        <v>3.2</v>
      </c>
      <c r="C239" s="41">
        <f>C214/1000</f>
        <v>6.068</v>
      </c>
      <c r="D239" s="41">
        <f>D214/1000</f>
        <v>2.868</v>
      </c>
      <c r="F239" s="54"/>
      <c r="G239" s="98"/>
    </row>
    <row r="240" spans="1:7" ht="51">
      <c r="A240" s="91" t="s">
        <v>44</v>
      </c>
      <c r="B240" s="41"/>
      <c r="C240" s="41"/>
      <c r="D240" s="41"/>
      <c r="F240" s="54"/>
      <c r="G240" s="98"/>
    </row>
    <row r="241" spans="1:7" ht="12.75">
      <c r="A241" s="38"/>
      <c r="B241" s="41"/>
      <c r="C241" s="41"/>
      <c r="D241" s="41"/>
      <c r="F241" s="54"/>
      <c r="G241" s="98"/>
    </row>
    <row r="242" spans="1:7" ht="12.75">
      <c r="A242" s="65" t="str">
        <f>A215</f>
        <v>3.22.06.1 Befordring af elever i gr.skolen</v>
      </c>
      <c r="B242" s="41">
        <f>B215/1000</f>
        <v>11.693</v>
      </c>
      <c r="C242" s="41">
        <f>C215/1000</f>
        <v>10.628</v>
      </c>
      <c r="D242" s="41">
        <f>D215/1000</f>
        <v>-1.065</v>
      </c>
      <c r="F242" s="54"/>
      <c r="G242" s="98"/>
    </row>
    <row r="243" spans="1:7" ht="89.25">
      <c r="A243" s="91" t="s">
        <v>17</v>
      </c>
      <c r="B243" s="41"/>
      <c r="C243" s="41"/>
      <c r="D243" s="41"/>
      <c r="F243" s="54"/>
      <c r="G243" s="98"/>
    </row>
    <row r="244" spans="1:7" ht="12.75">
      <c r="A244" s="66"/>
      <c r="B244" s="41"/>
      <c r="C244" s="41"/>
      <c r="D244" s="41"/>
      <c r="F244" s="54"/>
      <c r="G244" s="98"/>
    </row>
    <row r="245" spans="1:7" ht="12.75">
      <c r="A245" s="65" t="str">
        <f>A216</f>
        <v>3.22.09.1 Sprogsti. for tosprogede børn      </v>
      </c>
      <c r="B245" s="41">
        <f>B216/1000</f>
        <v>11.645</v>
      </c>
      <c r="C245" s="41">
        <f>C216/1000</f>
        <v>0</v>
      </c>
      <c r="D245" s="41">
        <f>D216/1000</f>
        <v>-11.645</v>
      </c>
      <c r="F245" s="54"/>
      <c r="G245" s="98"/>
    </row>
    <row r="246" spans="1:7" ht="38.25">
      <c r="A246" s="91" t="s">
        <v>16</v>
      </c>
      <c r="B246" s="41"/>
      <c r="C246" s="41"/>
      <c r="D246" s="41"/>
      <c r="F246" s="54"/>
      <c r="G246" s="98"/>
    </row>
    <row r="247" spans="1:7" ht="12.75">
      <c r="A247" s="38"/>
      <c r="B247" s="41"/>
      <c r="C247" s="41"/>
      <c r="D247" s="41"/>
      <c r="F247" s="54"/>
      <c r="G247" s="98"/>
    </row>
    <row r="248" spans="1:7" ht="12.75">
      <c r="A248" s="65" t="str">
        <f>A217</f>
        <v>3.22.10.1 Bidrag til statslige/private skoler</v>
      </c>
      <c r="B248" s="41">
        <f>B217/1000</f>
        <v>320.21</v>
      </c>
      <c r="C248" s="41">
        <f>C217/1000</f>
        <v>319.259</v>
      </c>
      <c r="D248" s="41">
        <f>D217/1000</f>
        <v>-0.951</v>
      </c>
      <c r="F248" s="54"/>
      <c r="G248" s="98"/>
    </row>
    <row r="249" spans="1:7" ht="12.75">
      <c r="A249" s="91" t="s">
        <v>170</v>
      </c>
      <c r="B249" s="41"/>
      <c r="C249" s="41"/>
      <c r="D249" s="41"/>
      <c r="F249" s="54"/>
      <c r="G249" s="98"/>
    </row>
    <row r="250" spans="1:7" ht="12.75">
      <c r="A250" s="38"/>
      <c r="B250" s="41"/>
      <c r="C250" s="41"/>
      <c r="D250" s="41"/>
      <c r="F250" s="54"/>
      <c r="G250" s="98"/>
    </row>
    <row r="251" spans="1:7" ht="12.75">
      <c r="A251" s="65" t="str">
        <f>A218</f>
        <v>3.22.12.1 Efterskoler og ungdomsskoler</v>
      </c>
      <c r="B251" s="41">
        <f>B218/1000</f>
        <v>23.95</v>
      </c>
      <c r="C251" s="41">
        <f>C218/1000</f>
        <v>24.977</v>
      </c>
      <c r="D251" s="41">
        <f>D218/1000</f>
        <v>1.027</v>
      </c>
      <c r="F251" s="54"/>
      <c r="G251" s="98"/>
    </row>
    <row r="252" spans="1:7" ht="25.5">
      <c r="A252" s="91" t="s">
        <v>20</v>
      </c>
      <c r="B252" s="41"/>
      <c r="C252" s="41"/>
      <c r="D252" s="41"/>
      <c r="F252" s="54"/>
      <c r="G252" s="98"/>
    </row>
    <row r="253" spans="1:7" ht="12.75">
      <c r="A253" s="38"/>
      <c r="B253" s="41"/>
      <c r="C253" s="41"/>
      <c r="D253" s="41"/>
      <c r="F253" s="54"/>
      <c r="G253" s="98"/>
    </row>
    <row r="254" spans="1:7" ht="12.75">
      <c r="A254" s="65" t="str">
        <f>A219</f>
        <v>3.22.14.1 Ungdommens Uddannelsesvejl.</v>
      </c>
      <c r="B254" s="41">
        <f>B219/1000</f>
        <v>41.837</v>
      </c>
      <c r="C254" s="41">
        <f>C219/1000</f>
        <v>32.38</v>
      </c>
      <c r="D254" s="41">
        <f>D219/1000</f>
        <v>-9.457</v>
      </c>
      <c r="F254" s="54"/>
      <c r="G254" s="98"/>
    </row>
    <row r="255" spans="1:7" ht="196.5" customHeight="1">
      <c r="A255" s="91" t="s">
        <v>34</v>
      </c>
      <c r="B255" s="41"/>
      <c r="C255" s="41"/>
      <c r="D255" s="41"/>
      <c r="F255" s="54"/>
      <c r="G255" s="98"/>
    </row>
    <row r="256" spans="1:7" ht="12.75">
      <c r="A256" s="38"/>
      <c r="B256" s="41"/>
      <c r="C256" s="41"/>
      <c r="D256" s="41"/>
      <c r="F256" s="54"/>
      <c r="G256" s="98"/>
    </row>
    <row r="257" spans="1:7" ht="12.75">
      <c r="A257" s="65" t="str">
        <f>A220</f>
        <v>3.30.45.1 Erhvervsgrunduddannelser</v>
      </c>
      <c r="B257" s="41">
        <f>B220/1000</f>
        <v>9.207</v>
      </c>
      <c r="C257" s="41">
        <f>C220/1000</f>
        <v>9.859</v>
      </c>
      <c r="D257" s="41">
        <f>D220/1000</f>
        <v>0.652</v>
      </c>
      <c r="F257" s="54"/>
      <c r="G257" s="98"/>
    </row>
    <row r="258" spans="1:7" ht="63.75">
      <c r="A258" s="91" t="s">
        <v>45</v>
      </c>
      <c r="B258" s="41"/>
      <c r="C258" s="41"/>
      <c r="D258" s="41"/>
      <c r="F258" s="54"/>
      <c r="G258" s="98"/>
    </row>
    <row r="259" spans="1:7" ht="12.75">
      <c r="A259" s="38"/>
      <c r="B259" s="41"/>
      <c r="C259" s="41"/>
      <c r="D259" s="41"/>
      <c r="F259" s="54"/>
      <c r="G259" s="98"/>
    </row>
    <row r="260" spans="1:7" ht="12.75">
      <c r="A260" s="65" t="str">
        <f>A221</f>
        <v>3.35.63.1 Musikarrangementer</v>
      </c>
      <c r="B260" s="41">
        <f>B221/1000</f>
        <v>13.86</v>
      </c>
      <c r="C260" s="41">
        <f>C221/1000</f>
        <v>10.39</v>
      </c>
      <c r="D260" s="41">
        <f>D221/1000</f>
        <v>-3.47</v>
      </c>
      <c r="F260" s="54"/>
      <c r="G260" s="98"/>
    </row>
    <row r="261" spans="1:7" ht="76.5">
      <c r="A261" s="91" t="s">
        <v>46</v>
      </c>
      <c r="B261" s="41"/>
      <c r="C261" s="41"/>
      <c r="D261" s="41"/>
      <c r="F261" s="54"/>
      <c r="G261" s="98"/>
    </row>
    <row r="262" spans="1:7" ht="12.75">
      <c r="A262" s="38"/>
      <c r="B262" s="41"/>
      <c r="C262" s="41"/>
      <c r="D262" s="41"/>
      <c r="F262" s="54"/>
      <c r="G262" s="98"/>
    </row>
    <row r="263" spans="1:7" ht="12.75">
      <c r="A263" s="65" t="str">
        <f>A222</f>
        <v>3.38.76.1 Ungdomsskolevirksomhed</v>
      </c>
      <c r="B263" s="41">
        <f>B222/1000</f>
        <v>52.574</v>
      </c>
      <c r="C263" s="41">
        <f>C222/1000</f>
        <v>53.281</v>
      </c>
      <c r="D263" s="41">
        <f>D222/1000</f>
        <v>0.707</v>
      </c>
      <c r="F263" s="54"/>
      <c r="G263" s="98"/>
    </row>
    <row r="264" spans="1:7" ht="25.5">
      <c r="A264" s="91" t="s">
        <v>47</v>
      </c>
      <c r="B264" s="41"/>
      <c r="C264" s="41"/>
      <c r="D264" s="41"/>
      <c r="F264" s="54"/>
      <c r="G264" s="98"/>
    </row>
    <row r="265" spans="1:7" ht="12.75">
      <c r="A265" s="123"/>
      <c r="B265" s="124"/>
      <c r="C265" s="124"/>
      <c r="D265" s="124"/>
      <c r="F265" s="54"/>
      <c r="G265" s="98"/>
    </row>
    <row r="266" spans="1:4" ht="12.75">
      <c r="A266" s="34"/>
      <c r="B266" s="35"/>
      <c r="C266" s="35"/>
      <c r="D266" s="35"/>
    </row>
    <row r="267" ht="15">
      <c r="A267" s="1" t="s">
        <v>80</v>
      </c>
    </row>
    <row r="268" ht="13.5" thickBot="1">
      <c r="A268" s="2"/>
    </row>
    <row r="269" spans="1:7" ht="12.75" customHeight="1">
      <c r="A269" s="99" t="s">
        <v>81</v>
      </c>
      <c r="B269" s="134" t="s">
        <v>143</v>
      </c>
      <c r="C269" s="138" t="s">
        <v>146</v>
      </c>
      <c r="D269" s="138" t="s">
        <v>70</v>
      </c>
      <c r="F269" s="54"/>
      <c r="G269" s="98"/>
    </row>
    <row r="270" spans="1:7" ht="12.75">
      <c r="A270" s="100"/>
      <c r="B270" s="135"/>
      <c r="C270" s="139"/>
      <c r="D270" s="139"/>
      <c r="F270" s="54"/>
      <c r="G270" s="98"/>
    </row>
    <row r="271" spans="1:7" ht="12.75">
      <c r="A271" s="100"/>
      <c r="B271" s="135"/>
      <c r="C271" s="139"/>
      <c r="D271" s="139"/>
      <c r="F271" s="54"/>
      <c r="G271" s="98"/>
    </row>
    <row r="272" spans="1:7" ht="13.5" thickBot="1">
      <c r="A272" s="101" t="s">
        <v>71</v>
      </c>
      <c r="B272" s="136"/>
      <c r="C272" s="140"/>
      <c r="D272" s="140"/>
      <c r="F272" s="54"/>
      <c r="G272" s="98"/>
    </row>
    <row r="273" spans="1:7" ht="12.75">
      <c r="A273" s="102"/>
      <c r="B273" s="103"/>
      <c r="C273" s="103"/>
      <c r="D273" s="105"/>
      <c r="F273" s="54"/>
      <c r="G273" s="98"/>
    </row>
    <row r="274" spans="1:7" ht="12.75">
      <c r="A274" s="4" t="s">
        <v>72</v>
      </c>
      <c r="B274" s="27"/>
      <c r="C274" s="27"/>
      <c r="D274" s="28"/>
      <c r="F274" s="54"/>
      <c r="G274" s="98"/>
    </row>
    <row r="275" spans="1:7" ht="12.75">
      <c r="A275" s="5"/>
      <c r="B275" s="6"/>
      <c r="C275" s="6"/>
      <c r="D275" s="16"/>
      <c r="F275" s="54"/>
      <c r="G275" s="98"/>
    </row>
    <row r="276" spans="1:7" ht="12.75">
      <c r="A276" s="5" t="s">
        <v>116</v>
      </c>
      <c r="B276" s="6">
        <v>0</v>
      </c>
      <c r="C276" s="6">
        <v>-44</v>
      </c>
      <c r="D276" s="16">
        <f>C276-B276</f>
        <v>-44</v>
      </c>
      <c r="F276" s="54"/>
      <c r="G276" s="98"/>
    </row>
    <row r="277" spans="1:7" ht="12.75">
      <c r="A277" s="47" t="s">
        <v>128</v>
      </c>
      <c r="B277" s="23">
        <v>38071</v>
      </c>
      <c r="C277" s="62">
        <v>50659</v>
      </c>
      <c r="D277" s="16">
        <f>C277-B277</f>
        <v>12588</v>
      </c>
      <c r="F277" s="58"/>
      <c r="G277" s="98"/>
    </row>
    <row r="278" spans="1:7" ht="12.75">
      <c r="A278" s="47" t="s">
        <v>119</v>
      </c>
      <c r="B278" s="23">
        <v>22923</v>
      </c>
      <c r="C278" s="62">
        <v>31512</v>
      </c>
      <c r="D278" s="16">
        <f aca="true" t="shared" si="3" ref="D278:D286">C278-B278</f>
        <v>8589</v>
      </c>
      <c r="F278" s="58"/>
      <c r="G278" s="98"/>
    </row>
    <row r="279" spans="1:7" ht="12.75">
      <c r="A279" s="47" t="s">
        <v>120</v>
      </c>
      <c r="B279" s="23">
        <v>33462</v>
      </c>
      <c r="C279" s="62">
        <v>37813</v>
      </c>
      <c r="D279" s="16">
        <f t="shared" si="3"/>
        <v>4351</v>
      </c>
      <c r="F279" s="58"/>
      <c r="G279" s="98"/>
    </row>
    <row r="280" spans="1:7" ht="12.75">
      <c r="A280" s="47" t="s">
        <v>121</v>
      </c>
      <c r="B280" s="23">
        <v>295875</v>
      </c>
      <c r="C280" s="62">
        <v>256916</v>
      </c>
      <c r="D280" s="16">
        <f t="shared" si="3"/>
        <v>-38959</v>
      </c>
      <c r="F280" s="58"/>
      <c r="G280" s="98"/>
    </row>
    <row r="281" spans="1:7" ht="12.75">
      <c r="A281" s="47" t="s">
        <v>124</v>
      </c>
      <c r="B281" s="23">
        <v>22876</v>
      </c>
      <c r="C281" s="62">
        <v>30109</v>
      </c>
      <c r="D281" s="16">
        <f t="shared" si="3"/>
        <v>7233</v>
      </c>
      <c r="F281" s="58"/>
      <c r="G281" s="98"/>
    </row>
    <row r="282" spans="1:7" ht="12.75">
      <c r="A282" s="47" t="s">
        <v>129</v>
      </c>
      <c r="B282" s="23">
        <v>68174</v>
      </c>
      <c r="C282" s="62">
        <v>64278</v>
      </c>
      <c r="D282" s="16">
        <f t="shared" si="3"/>
        <v>-3896</v>
      </c>
      <c r="F282" s="58"/>
      <c r="G282" s="98"/>
    </row>
    <row r="283" spans="1:7" ht="12.75">
      <c r="A283" s="47" t="s">
        <v>130</v>
      </c>
      <c r="B283" s="23">
        <v>8052</v>
      </c>
      <c r="C283" s="62">
        <v>8521</v>
      </c>
      <c r="D283" s="16">
        <f t="shared" si="3"/>
        <v>469</v>
      </c>
      <c r="F283" s="58"/>
      <c r="G283" s="98"/>
    </row>
    <row r="284" spans="1:7" ht="12.75">
      <c r="A284" s="47" t="s">
        <v>131</v>
      </c>
      <c r="B284" s="23">
        <v>9841</v>
      </c>
      <c r="C284" s="62">
        <v>8784</v>
      </c>
      <c r="D284" s="16">
        <f t="shared" si="3"/>
        <v>-1057</v>
      </c>
      <c r="F284" s="58"/>
      <c r="G284" s="98"/>
    </row>
    <row r="285" spans="1:7" ht="12.75">
      <c r="A285" s="47" t="s">
        <v>109</v>
      </c>
      <c r="B285" s="23">
        <v>62020</v>
      </c>
      <c r="C285" s="62">
        <v>60690</v>
      </c>
      <c r="D285" s="16">
        <f t="shared" si="3"/>
        <v>-1330</v>
      </c>
      <c r="F285" s="58"/>
      <c r="G285" s="98"/>
    </row>
    <row r="286" spans="1:7" ht="12.75">
      <c r="A286" s="47" t="s">
        <v>115</v>
      </c>
      <c r="B286" s="23">
        <v>61193</v>
      </c>
      <c r="C286" s="62">
        <v>101374</v>
      </c>
      <c r="D286" s="16">
        <f t="shared" si="3"/>
        <v>40181</v>
      </c>
      <c r="F286" s="58"/>
      <c r="G286" s="98"/>
    </row>
    <row r="287" spans="1:7" ht="13.5" thickBot="1">
      <c r="A287" s="48"/>
      <c r="B287" s="6"/>
      <c r="C287" s="6"/>
      <c r="D287" s="32"/>
      <c r="F287" s="54"/>
      <c r="G287" s="98"/>
    </row>
    <row r="288" spans="1:7" ht="13.5" thickBot="1">
      <c r="A288" s="22" t="s">
        <v>73</v>
      </c>
      <c r="B288" s="8">
        <f>SUM(B276:B287)</f>
        <v>622487</v>
      </c>
      <c r="C288" s="8">
        <f>SUM(C276:C287)</f>
        <v>650612</v>
      </c>
      <c r="D288" s="8">
        <f>C288-B288</f>
        <v>28125</v>
      </c>
      <c r="F288" s="54"/>
      <c r="G288" s="98"/>
    </row>
    <row r="290" spans="1:5" ht="247.5" customHeight="1">
      <c r="A290" s="137" t="s">
        <v>186</v>
      </c>
      <c r="B290" s="137"/>
      <c r="C290" s="137"/>
      <c r="D290" s="137"/>
      <c r="E290" s="116"/>
    </row>
    <row r="291" spans="1:4" ht="12.75">
      <c r="A291" s="120"/>
      <c r="B291" s="120"/>
      <c r="C291" s="120"/>
      <c r="D291" s="120"/>
    </row>
    <row r="292" spans="1:7" ht="12.75">
      <c r="A292" s="130"/>
      <c r="B292" s="36" t="s">
        <v>144</v>
      </c>
      <c r="C292" s="36" t="s">
        <v>145</v>
      </c>
      <c r="D292" s="36" t="s">
        <v>70</v>
      </c>
      <c r="F292" s="54"/>
      <c r="G292" s="98"/>
    </row>
    <row r="293" spans="1:7" ht="12.75">
      <c r="A293" s="131"/>
      <c r="B293" s="37" t="s">
        <v>95</v>
      </c>
      <c r="C293" s="37" t="s">
        <v>95</v>
      </c>
      <c r="D293" s="37" t="s">
        <v>95</v>
      </c>
      <c r="F293" s="54"/>
      <c r="G293" s="98"/>
    </row>
    <row r="294" spans="1:7" ht="12.75">
      <c r="A294" s="64" t="s">
        <v>73</v>
      </c>
      <c r="B294" s="40">
        <f>B288/1000</f>
        <v>622.487</v>
      </c>
      <c r="C294" s="40">
        <f>C288/1000</f>
        <v>650.612</v>
      </c>
      <c r="D294" s="40">
        <f>D288/1000</f>
        <v>28.125</v>
      </c>
      <c r="F294" s="54"/>
      <c r="G294" s="98"/>
    </row>
    <row r="295" spans="1:7" ht="12.75">
      <c r="A295" s="107"/>
      <c r="B295" s="108"/>
      <c r="C295" s="108"/>
      <c r="D295" s="108"/>
      <c r="F295" s="54"/>
      <c r="G295" s="98"/>
    </row>
    <row r="296" spans="1:7" ht="12.75">
      <c r="A296" s="65" t="str">
        <f>A276</f>
        <v>3.22.01.1 Folkeskoler</v>
      </c>
      <c r="B296" s="41">
        <f>B276/1000</f>
        <v>0</v>
      </c>
      <c r="C296" s="41">
        <f>C276/1000</f>
        <v>-0.044</v>
      </c>
      <c r="D296" s="41">
        <f>D276/1000</f>
        <v>-0.044</v>
      </c>
      <c r="F296" s="54"/>
      <c r="G296" s="98"/>
    </row>
    <row r="297" spans="1:7" ht="12.75">
      <c r="A297" s="91" t="s">
        <v>18</v>
      </c>
      <c r="B297" s="41"/>
      <c r="C297" s="41"/>
      <c r="D297" s="41"/>
      <c r="F297" s="54"/>
      <c r="G297" s="98"/>
    </row>
    <row r="298" spans="1:7" ht="12.75">
      <c r="A298" s="115"/>
      <c r="B298" s="109"/>
      <c r="C298" s="109"/>
      <c r="D298" s="109"/>
      <c r="F298" s="54"/>
      <c r="G298" s="98"/>
    </row>
    <row r="299" spans="1:7" ht="12.75">
      <c r="A299" s="65" t="str">
        <f>A277</f>
        <v>3.22.04.1 Pæd. psykologisk rådgivning</v>
      </c>
      <c r="B299" s="41">
        <f>B277/1000</f>
        <v>38.071</v>
      </c>
      <c r="C299" s="41">
        <f>C277/1000</f>
        <v>50.659</v>
      </c>
      <c r="D299" s="41">
        <f>D277/1000</f>
        <v>12.588</v>
      </c>
      <c r="F299" s="54"/>
      <c r="G299" s="98"/>
    </row>
    <row r="300" spans="1:7" ht="216.75">
      <c r="A300" s="91" t="s">
        <v>187</v>
      </c>
      <c r="B300" s="41"/>
      <c r="C300" s="41"/>
      <c r="D300" s="41"/>
      <c r="F300" s="54"/>
      <c r="G300" s="98"/>
    </row>
    <row r="301" spans="1:7" ht="12.75">
      <c r="A301" s="38"/>
      <c r="B301" s="41"/>
      <c r="C301" s="41"/>
      <c r="D301" s="41"/>
      <c r="F301" s="54"/>
      <c r="G301" s="98"/>
    </row>
    <row r="302" spans="1:7" ht="12.75">
      <c r="A302" s="65" t="str">
        <f>A278</f>
        <v>3.22.06.1 Befordring af elever i gr.skolen</v>
      </c>
      <c r="B302" s="41">
        <f>B278/1000</f>
        <v>22.923</v>
      </c>
      <c r="C302" s="41">
        <f>C278/1000</f>
        <v>31.512</v>
      </c>
      <c r="D302" s="41">
        <f>D278/1000</f>
        <v>8.589</v>
      </c>
      <c r="F302" s="54"/>
      <c r="G302" s="98"/>
    </row>
    <row r="303" spans="1:7" ht="229.5">
      <c r="A303" s="91" t="s">
        <v>188</v>
      </c>
      <c r="B303" s="41"/>
      <c r="C303" s="41"/>
      <c r="D303" s="41"/>
      <c r="F303" s="54"/>
      <c r="G303" s="98"/>
    </row>
    <row r="304" spans="1:7" ht="12.75">
      <c r="A304" s="111"/>
      <c r="B304" s="121"/>
      <c r="C304" s="121"/>
      <c r="D304" s="121"/>
      <c r="F304" s="54"/>
      <c r="G304" s="98"/>
    </row>
    <row r="305" spans="1:7" ht="12.75">
      <c r="A305" s="65" t="str">
        <f>A279</f>
        <v>3.22.07.1 Specialundervisning i reg. tilbud</v>
      </c>
      <c r="B305" s="41">
        <f>B279/1000</f>
        <v>33.462</v>
      </c>
      <c r="C305" s="41">
        <f>C279/1000</f>
        <v>37.813</v>
      </c>
      <c r="D305" s="41">
        <f>D279/1000</f>
        <v>4.351</v>
      </c>
      <c r="F305" s="54"/>
      <c r="G305" s="98"/>
    </row>
    <row r="306" spans="1:7" ht="409.5" customHeight="1">
      <c r="A306" s="91" t="s">
        <v>189</v>
      </c>
      <c r="B306" s="41"/>
      <c r="C306" s="41"/>
      <c r="D306" s="41"/>
      <c r="F306" s="54"/>
      <c r="G306" s="98"/>
    </row>
    <row r="307" spans="1:7" ht="12.75">
      <c r="A307" s="111"/>
      <c r="B307" s="121"/>
      <c r="C307" s="121"/>
      <c r="D307" s="121"/>
      <c r="F307" s="54"/>
      <c r="G307" s="98"/>
    </row>
    <row r="308" spans="1:7" ht="12.75">
      <c r="A308" s="65" t="str">
        <f>A280</f>
        <v>3.22.08.1 Kommunale specialskoler</v>
      </c>
      <c r="B308" s="41">
        <f>B280/1000</f>
        <v>295.875</v>
      </c>
      <c r="C308" s="41">
        <f>C280/1000</f>
        <v>256.916</v>
      </c>
      <c r="D308" s="41">
        <f>D280/1000</f>
        <v>-38.959</v>
      </c>
      <c r="F308" s="54"/>
      <c r="G308" s="98"/>
    </row>
    <row r="309" spans="1:7" ht="295.5" customHeight="1">
      <c r="A309" s="92" t="s">
        <v>190</v>
      </c>
      <c r="B309" s="41"/>
      <c r="C309" s="41"/>
      <c r="D309" s="41"/>
      <c r="F309" s="54"/>
      <c r="G309" s="98"/>
    </row>
    <row r="310" spans="1:7" ht="12.75">
      <c r="A310" s="111"/>
      <c r="B310" s="121"/>
      <c r="C310" s="121"/>
      <c r="D310" s="121"/>
      <c r="F310" s="54"/>
      <c r="G310" s="98"/>
    </row>
    <row r="311" spans="1:7" ht="12.75">
      <c r="A311" s="65" t="str">
        <f>A281</f>
        <v>3.22.16.1 Specialpæd. bistand til børn</v>
      </c>
      <c r="B311" s="41">
        <f>B281/1000</f>
        <v>22.876</v>
      </c>
      <c r="C311" s="41">
        <f>C281/1000</f>
        <v>30.109</v>
      </c>
      <c r="D311" s="41">
        <f>D281/1000</f>
        <v>7.233</v>
      </c>
      <c r="F311" s="54"/>
      <c r="G311" s="98"/>
    </row>
    <row r="312" spans="1:7" ht="136.5" customHeight="1">
      <c r="A312" s="91" t="s">
        <v>14</v>
      </c>
      <c r="B312" s="41"/>
      <c r="C312" s="41"/>
      <c r="D312" s="41"/>
      <c r="F312" s="54"/>
      <c r="G312" s="98"/>
    </row>
    <row r="313" spans="1:7" ht="12.75">
      <c r="A313" s="38"/>
      <c r="B313" s="41"/>
      <c r="C313" s="41"/>
      <c r="D313" s="41"/>
      <c r="F313" s="54"/>
      <c r="G313" s="98"/>
    </row>
    <row r="314" spans="1:7" ht="12.75">
      <c r="A314" s="65" t="str">
        <f>A282</f>
        <v>3.22.17.1 Specialpæd. bistand til voksne</v>
      </c>
      <c r="B314" s="41">
        <f>B282/1000</f>
        <v>68.174</v>
      </c>
      <c r="C314" s="41">
        <f>C282/1000</f>
        <v>64.278</v>
      </c>
      <c r="D314" s="41">
        <f>D282/1000</f>
        <v>-3.896</v>
      </c>
      <c r="F314" s="54"/>
      <c r="G314" s="98"/>
    </row>
    <row r="315" spans="1:7" ht="154.5" customHeight="1">
      <c r="A315" s="91" t="s">
        <v>42</v>
      </c>
      <c r="B315" s="41"/>
      <c r="C315" s="41"/>
      <c r="D315" s="41"/>
      <c r="F315" s="54"/>
      <c r="G315" s="98"/>
    </row>
    <row r="316" spans="1:7" ht="12.75">
      <c r="A316" s="38"/>
      <c r="B316" s="41"/>
      <c r="C316" s="41"/>
      <c r="D316" s="41"/>
      <c r="F316" s="54"/>
      <c r="G316" s="98"/>
    </row>
    <row r="317" spans="1:7" ht="12.75">
      <c r="A317" s="65" t="str">
        <f>A283</f>
        <v>4.62.89.1 Kommunal sundhedstjeneste</v>
      </c>
      <c r="B317" s="41">
        <f>B283/1000</f>
        <v>8.052</v>
      </c>
      <c r="C317" s="41">
        <f>C283/1000</f>
        <v>8.521</v>
      </c>
      <c r="D317" s="41">
        <f>D283/1000</f>
        <v>0.469</v>
      </c>
      <c r="F317" s="54"/>
      <c r="G317" s="98"/>
    </row>
    <row r="318" spans="1:7" ht="25.5">
      <c r="A318" s="91" t="s">
        <v>48</v>
      </c>
      <c r="B318" s="41"/>
      <c r="C318" s="41"/>
      <c r="D318" s="41"/>
      <c r="F318" s="54"/>
      <c r="G318" s="98"/>
    </row>
    <row r="319" spans="1:7" ht="12.75">
      <c r="A319" s="111"/>
      <c r="B319" s="121"/>
      <c r="C319" s="121"/>
      <c r="D319" s="121"/>
      <c r="F319" s="54"/>
      <c r="G319" s="98"/>
    </row>
    <row r="320" spans="1:7" ht="12.75">
      <c r="A320" s="65" t="str">
        <f>A284</f>
        <v>5.28.20.1 Plejefamilier og opholdssteder</v>
      </c>
      <c r="B320" s="41">
        <f>B284/1000</f>
        <v>9.841</v>
      </c>
      <c r="C320" s="41">
        <f>C284/1000</f>
        <v>8.784</v>
      </c>
      <c r="D320" s="41">
        <f>D284/1000</f>
        <v>-1.057</v>
      </c>
      <c r="F320" s="54"/>
      <c r="G320" s="98"/>
    </row>
    <row r="321" spans="1:7" ht="102">
      <c r="A321" s="91" t="s">
        <v>13</v>
      </c>
      <c r="B321" s="41"/>
      <c r="C321" s="41"/>
      <c r="D321" s="41"/>
      <c r="F321" s="54"/>
      <c r="G321" s="98"/>
    </row>
    <row r="322" spans="1:7" ht="12.75">
      <c r="A322" s="111"/>
      <c r="B322" s="121"/>
      <c r="C322" s="121"/>
      <c r="D322" s="121"/>
      <c r="F322" s="54"/>
      <c r="G322" s="98"/>
    </row>
    <row r="323" spans="1:7" ht="12.75">
      <c r="A323" s="65" t="str">
        <f>A285</f>
        <v>5.28.21.1 Forebyggende foranstaltninger</v>
      </c>
      <c r="B323" s="41">
        <f>B285/1000</f>
        <v>62.02</v>
      </c>
      <c r="C323" s="41">
        <f>C285/1000</f>
        <v>60.69</v>
      </c>
      <c r="D323" s="41">
        <f>D285/1000</f>
        <v>-1.33</v>
      </c>
      <c r="F323" s="54"/>
      <c r="G323" s="98"/>
    </row>
    <row r="324" spans="1:7" ht="101.25" customHeight="1">
      <c r="A324" s="91" t="s">
        <v>12</v>
      </c>
      <c r="B324" s="41"/>
      <c r="C324" s="41"/>
      <c r="D324" s="41"/>
      <c r="F324" s="54"/>
      <c r="G324" s="98"/>
    </row>
    <row r="325" spans="1:7" ht="12.75">
      <c r="A325" s="111"/>
      <c r="B325" s="121"/>
      <c r="C325" s="121"/>
      <c r="D325" s="121"/>
      <c r="F325" s="54"/>
      <c r="G325" s="98"/>
    </row>
    <row r="326" spans="1:7" ht="12.75">
      <c r="A326" s="65" t="str">
        <f>A286</f>
        <v>5.28.23.1 Døgninstitutioner for børn/unge</v>
      </c>
      <c r="B326" s="41">
        <f>B286/1000</f>
        <v>61.193</v>
      </c>
      <c r="C326" s="41">
        <f>C286/1000</f>
        <v>101.374</v>
      </c>
      <c r="D326" s="41">
        <f>D286/1000</f>
        <v>40.181</v>
      </c>
      <c r="F326" s="54"/>
      <c r="G326" s="98"/>
    </row>
    <row r="327" spans="1:7" ht="283.5" customHeight="1">
      <c r="A327" s="91" t="s">
        <v>27</v>
      </c>
      <c r="B327" s="41"/>
      <c r="C327" s="41"/>
      <c r="D327" s="41"/>
      <c r="F327" s="54"/>
      <c r="G327" s="98"/>
    </row>
    <row r="328" spans="1:7" ht="12.75">
      <c r="A328" s="123"/>
      <c r="B328" s="124"/>
      <c r="C328" s="124"/>
      <c r="D328" s="124"/>
      <c r="F328" s="54"/>
      <c r="G328" s="98"/>
    </row>
    <row r="329" spans="1:4" ht="12.75">
      <c r="A329" s="120"/>
      <c r="B329" s="120"/>
      <c r="C329" s="120"/>
      <c r="D329" s="120"/>
    </row>
    <row r="330" spans="1:4" ht="15">
      <c r="A330" s="1" t="s">
        <v>82</v>
      </c>
      <c r="B330" s="126"/>
      <c r="C330" s="126"/>
      <c r="D330" s="126"/>
    </row>
    <row r="331" ht="13.5" thickBot="1">
      <c r="A331" s="3"/>
    </row>
    <row r="332" spans="1:7" ht="12.75" customHeight="1">
      <c r="A332" s="99" t="s">
        <v>83</v>
      </c>
      <c r="B332" s="134" t="s">
        <v>143</v>
      </c>
      <c r="C332" s="138" t="s">
        <v>146</v>
      </c>
      <c r="D332" s="138" t="s">
        <v>70</v>
      </c>
      <c r="F332" s="54"/>
      <c r="G332" s="98"/>
    </row>
    <row r="333" spans="1:7" ht="12.75">
      <c r="A333" s="100"/>
      <c r="B333" s="135"/>
      <c r="C333" s="139"/>
      <c r="D333" s="139"/>
      <c r="F333" s="54"/>
      <c r="G333" s="98"/>
    </row>
    <row r="334" spans="1:7" ht="12.75">
      <c r="A334" s="100"/>
      <c r="B334" s="135"/>
      <c r="C334" s="139"/>
      <c r="D334" s="139"/>
      <c r="F334" s="54"/>
      <c r="G334" s="98"/>
    </row>
    <row r="335" spans="1:7" ht="13.5" thickBot="1">
      <c r="A335" s="101" t="s">
        <v>71</v>
      </c>
      <c r="B335" s="136"/>
      <c r="C335" s="140"/>
      <c r="D335" s="140"/>
      <c r="F335" s="54"/>
      <c r="G335" s="98"/>
    </row>
    <row r="336" spans="1:7" ht="12.75">
      <c r="A336" s="102"/>
      <c r="B336" s="103"/>
      <c r="C336" s="103"/>
      <c r="D336" s="105"/>
      <c r="F336" s="54"/>
      <c r="G336" s="98"/>
    </row>
    <row r="337" spans="1:7" ht="12.75">
      <c r="A337" s="4" t="s">
        <v>72</v>
      </c>
      <c r="B337" s="27"/>
      <c r="C337" s="27"/>
      <c r="D337" s="28"/>
      <c r="F337" s="54"/>
      <c r="G337" s="98"/>
    </row>
    <row r="338" spans="1:7" ht="12.75">
      <c r="A338" s="21"/>
      <c r="B338" s="6"/>
      <c r="C338" s="6"/>
      <c r="D338" s="16"/>
      <c r="F338" s="54"/>
      <c r="G338" s="98"/>
    </row>
    <row r="339" spans="1:7" ht="12.75">
      <c r="A339" s="47" t="s">
        <v>116</v>
      </c>
      <c r="B339" s="6">
        <v>11055</v>
      </c>
      <c r="C339" s="59">
        <v>8154</v>
      </c>
      <c r="D339" s="16">
        <f>C339-B339</f>
        <v>-2901</v>
      </c>
      <c r="F339" s="54"/>
      <c r="G339" s="98"/>
    </row>
    <row r="340" spans="1:7" ht="12.75">
      <c r="A340" s="47" t="s">
        <v>100</v>
      </c>
      <c r="B340" s="6">
        <v>964</v>
      </c>
      <c r="C340" s="59">
        <v>0</v>
      </c>
      <c r="D340" s="16">
        <f>C340-B340</f>
        <v>-964</v>
      </c>
      <c r="F340" s="54"/>
      <c r="G340" s="98"/>
    </row>
    <row r="341" spans="1:7" ht="13.5" thickBot="1">
      <c r="A341" s="48"/>
      <c r="B341" s="6"/>
      <c r="C341" s="6"/>
      <c r="D341" s="6"/>
      <c r="F341" s="54"/>
      <c r="G341" s="98"/>
    </row>
    <row r="342" spans="1:7" ht="13.5" thickBot="1">
      <c r="A342" s="7" t="s">
        <v>73</v>
      </c>
      <c r="B342" s="8">
        <f>SUM(B339:B341)</f>
        <v>12019</v>
      </c>
      <c r="C342" s="8">
        <f>SUM(C339:C341)</f>
        <v>8154</v>
      </c>
      <c r="D342" s="8">
        <f>C342-B342</f>
        <v>-3865</v>
      </c>
      <c r="F342" s="54"/>
      <c r="G342" s="98"/>
    </row>
    <row r="344" spans="1:5" ht="66.75" customHeight="1">
      <c r="A344" s="137" t="s">
        <v>15</v>
      </c>
      <c r="B344" s="137"/>
      <c r="C344" s="137"/>
      <c r="D344" s="137"/>
      <c r="E344" s="116"/>
    </row>
    <row r="346" spans="1:7" ht="12.75">
      <c r="A346" s="130"/>
      <c r="B346" s="36" t="s">
        <v>144</v>
      </c>
      <c r="C346" s="36" t="s">
        <v>145</v>
      </c>
      <c r="D346" s="36" t="s">
        <v>70</v>
      </c>
      <c r="F346" s="54"/>
      <c r="G346" s="98"/>
    </row>
    <row r="347" spans="1:7" ht="12.75">
      <c r="A347" s="131"/>
      <c r="B347" s="37" t="s">
        <v>95</v>
      </c>
      <c r="C347" s="37" t="s">
        <v>95</v>
      </c>
      <c r="D347" s="37" t="s">
        <v>95</v>
      </c>
      <c r="F347" s="54"/>
      <c r="G347" s="98"/>
    </row>
    <row r="348" spans="1:7" ht="12.75">
      <c r="A348" s="64" t="s">
        <v>73</v>
      </c>
      <c r="B348" s="40">
        <f>B342/1000</f>
        <v>12.019</v>
      </c>
      <c r="C348" s="40">
        <f>C342/1000</f>
        <v>8.154</v>
      </c>
      <c r="D348" s="40">
        <f>D342/1000</f>
        <v>-3.865</v>
      </c>
      <c r="F348" s="54"/>
      <c r="G348" s="98"/>
    </row>
    <row r="349" spans="1:7" ht="12.75">
      <c r="A349" s="107"/>
      <c r="B349" s="108"/>
      <c r="C349" s="108"/>
      <c r="D349" s="108"/>
      <c r="F349" s="54"/>
      <c r="G349" s="98"/>
    </row>
    <row r="350" spans="1:7" ht="12.75">
      <c r="A350" s="65" t="str">
        <f>A339</f>
        <v>3.22.01.1 Folkeskoler</v>
      </c>
      <c r="B350" s="41">
        <f>B339/1000</f>
        <v>11.055</v>
      </c>
      <c r="C350" s="41">
        <f>C339/1000</f>
        <v>8.154</v>
      </c>
      <c r="D350" s="41">
        <f>D339/1000</f>
        <v>-2.901</v>
      </c>
      <c r="F350" s="54"/>
      <c r="G350" s="98"/>
    </row>
    <row r="351" spans="1:7" ht="120" customHeight="1">
      <c r="A351" s="91" t="s">
        <v>36</v>
      </c>
      <c r="B351" s="41"/>
      <c r="C351" s="41"/>
      <c r="D351" s="41"/>
      <c r="F351" s="54"/>
      <c r="G351" s="98"/>
    </row>
    <row r="352" spans="1:7" ht="12.75">
      <c r="A352" s="38"/>
      <c r="B352" s="41"/>
      <c r="C352" s="41"/>
      <c r="D352" s="41"/>
      <c r="F352" s="54"/>
      <c r="G352" s="98"/>
    </row>
    <row r="353" spans="1:7" ht="12.75">
      <c r="A353" s="65" t="str">
        <f>A340</f>
        <v>5.25.14.1 Integrerede daginstitutioner</v>
      </c>
      <c r="B353" s="41">
        <f>B340/1000</f>
        <v>0.964</v>
      </c>
      <c r="C353" s="41">
        <f>C340/1000</f>
        <v>0</v>
      </c>
      <c r="D353" s="41">
        <f>D340/1000</f>
        <v>-0.964</v>
      </c>
      <c r="F353" s="54"/>
      <c r="G353" s="98"/>
    </row>
    <row r="354" spans="1:7" ht="25.5">
      <c r="A354" s="91" t="s">
        <v>35</v>
      </c>
      <c r="B354" s="41"/>
      <c r="C354" s="41"/>
      <c r="D354" s="41"/>
      <c r="F354" s="54"/>
      <c r="G354" s="98"/>
    </row>
    <row r="355" spans="1:7" ht="12.75">
      <c r="A355" s="123"/>
      <c r="B355" s="124"/>
      <c r="C355" s="124"/>
      <c r="D355" s="124"/>
      <c r="F355" s="54"/>
      <c r="G355" s="98"/>
    </row>
    <row r="357" ht="15">
      <c r="A357" s="1" t="s">
        <v>84</v>
      </c>
    </row>
    <row r="358" ht="13.5" thickBot="1">
      <c r="A358" s="3"/>
    </row>
    <row r="359" spans="1:7" ht="12.75" customHeight="1">
      <c r="A359" s="99" t="s">
        <v>85</v>
      </c>
      <c r="B359" s="134" t="s">
        <v>143</v>
      </c>
      <c r="C359" s="138" t="s">
        <v>146</v>
      </c>
      <c r="D359" s="138" t="s">
        <v>70</v>
      </c>
      <c r="F359" s="54"/>
      <c r="G359" s="98"/>
    </row>
    <row r="360" spans="1:7" ht="12.75">
      <c r="A360" s="100"/>
      <c r="B360" s="135"/>
      <c r="C360" s="139"/>
      <c r="D360" s="139"/>
      <c r="F360" s="54"/>
      <c r="G360" s="98"/>
    </row>
    <row r="361" spans="1:7" ht="12.75">
      <c r="A361" s="100"/>
      <c r="B361" s="135"/>
      <c r="C361" s="139"/>
      <c r="D361" s="139"/>
      <c r="F361" s="54"/>
      <c r="G361" s="98"/>
    </row>
    <row r="362" spans="1:7" ht="13.5" thickBot="1">
      <c r="A362" s="101" t="s">
        <v>71</v>
      </c>
      <c r="B362" s="136"/>
      <c r="C362" s="140"/>
      <c r="D362" s="140"/>
      <c r="F362" s="54"/>
      <c r="G362" s="98"/>
    </row>
    <row r="363" spans="1:7" ht="12.75">
      <c r="A363" s="102"/>
      <c r="B363" s="103"/>
      <c r="C363" s="103"/>
      <c r="D363" s="105"/>
      <c r="F363" s="54"/>
      <c r="G363" s="98"/>
    </row>
    <row r="364" spans="1:7" ht="12.75">
      <c r="A364" s="4" t="s">
        <v>72</v>
      </c>
      <c r="B364" s="27"/>
      <c r="C364" s="27"/>
      <c r="D364" s="28"/>
      <c r="F364" s="54"/>
      <c r="G364" s="98"/>
    </row>
    <row r="365" spans="1:7" ht="12.75">
      <c r="A365" s="4"/>
      <c r="B365" s="27"/>
      <c r="C365" s="27"/>
      <c r="D365" s="28"/>
      <c r="F365" s="54"/>
      <c r="G365" s="98"/>
    </row>
    <row r="366" spans="1:7" ht="12.75">
      <c r="A366" s="47" t="s">
        <v>120</v>
      </c>
      <c r="B366" s="6">
        <v>0</v>
      </c>
      <c r="C366" s="59">
        <v>25</v>
      </c>
      <c r="D366" s="16">
        <f>C366-B366</f>
        <v>25</v>
      </c>
      <c r="F366" s="54"/>
      <c r="G366" s="98"/>
    </row>
    <row r="367" spans="1:7" ht="12.75">
      <c r="A367" s="47" t="s">
        <v>121</v>
      </c>
      <c r="B367" s="6">
        <v>6277</v>
      </c>
      <c r="C367" s="59">
        <v>6291</v>
      </c>
      <c r="D367" s="16">
        <f>C367-B367</f>
        <v>14</v>
      </c>
      <c r="F367" s="54"/>
      <c r="G367" s="98"/>
    </row>
    <row r="368" spans="1:7" ht="12.75">
      <c r="A368" s="47" t="s">
        <v>132</v>
      </c>
      <c r="B368" s="6">
        <v>129208</v>
      </c>
      <c r="C368" s="59">
        <v>120639</v>
      </c>
      <c r="D368" s="16">
        <f>C368-B368</f>
        <v>-8569</v>
      </c>
      <c r="F368" s="54"/>
      <c r="G368" s="98"/>
    </row>
    <row r="369" spans="1:7" ht="12.75">
      <c r="A369" s="47" t="s">
        <v>130</v>
      </c>
      <c r="B369" s="6">
        <v>74316</v>
      </c>
      <c r="C369" s="59">
        <v>72080</v>
      </c>
      <c r="D369" s="16">
        <f>C369-B369</f>
        <v>-2236</v>
      </c>
      <c r="F369" s="54"/>
      <c r="G369" s="98"/>
    </row>
    <row r="370" spans="1:7" ht="13.5" thickBot="1">
      <c r="A370" s="26"/>
      <c r="B370" s="6"/>
      <c r="C370" s="6"/>
      <c r="D370" s="6"/>
      <c r="F370" s="54"/>
      <c r="G370" s="98"/>
    </row>
    <row r="371" spans="1:7" ht="13.5" thickBot="1">
      <c r="A371" s="7" t="s">
        <v>73</v>
      </c>
      <c r="B371" s="8">
        <f>SUM(B366:B370)</f>
        <v>209801</v>
      </c>
      <c r="C371" s="8">
        <f>SUM(C366:C370)</f>
        <v>199035</v>
      </c>
      <c r="D371" s="8">
        <f>C371-B371</f>
        <v>-10766</v>
      </c>
      <c r="F371" s="54"/>
      <c r="G371" s="98"/>
    </row>
    <row r="373" spans="1:5" ht="78" customHeight="1">
      <c r="A373" s="137" t="s">
        <v>19</v>
      </c>
      <c r="B373" s="137"/>
      <c r="C373" s="137"/>
      <c r="D373" s="137"/>
      <c r="E373" s="127"/>
    </row>
    <row r="375" spans="1:7" ht="12.75">
      <c r="A375" s="130"/>
      <c r="B375" s="36" t="s">
        <v>64</v>
      </c>
      <c r="C375" s="36" t="s">
        <v>65</v>
      </c>
      <c r="D375" s="36" t="s">
        <v>70</v>
      </c>
      <c r="F375" s="54"/>
      <c r="G375" s="98"/>
    </row>
    <row r="376" spans="1:7" ht="12.75">
      <c r="A376" s="131"/>
      <c r="B376" s="37" t="s">
        <v>95</v>
      </c>
      <c r="C376" s="37" t="s">
        <v>95</v>
      </c>
      <c r="D376" s="37" t="s">
        <v>95</v>
      </c>
      <c r="F376" s="54"/>
      <c r="G376" s="98"/>
    </row>
    <row r="377" spans="1:7" ht="12.75">
      <c r="A377" s="64" t="s">
        <v>73</v>
      </c>
      <c r="B377" s="40">
        <f>B371/1000</f>
        <v>209.801</v>
      </c>
      <c r="C377" s="40">
        <f>C371/1000</f>
        <v>199.035</v>
      </c>
      <c r="D377" s="40">
        <f>D371/1000</f>
        <v>-10.766</v>
      </c>
      <c r="F377" s="54"/>
      <c r="G377" s="98"/>
    </row>
    <row r="378" spans="1:7" ht="12.75">
      <c r="A378" s="107"/>
      <c r="B378" s="108"/>
      <c r="C378" s="108"/>
      <c r="D378" s="108"/>
      <c r="F378" s="54"/>
      <c r="G378" s="98"/>
    </row>
    <row r="379" spans="1:7" ht="12.75">
      <c r="A379" s="65" t="str">
        <f>A366</f>
        <v>3.22.07.1 Specialundervisning i reg. tilbud</v>
      </c>
      <c r="B379" s="41">
        <f>B366/1000</f>
        <v>0</v>
      </c>
      <c r="C379" s="41">
        <f>C366/1000</f>
        <v>0.025</v>
      </c>
      <c r="D379" s="41">
        <f>D366/1000</f>
        <v>0.025</v>
      </c>
      <c r="F379" s="54"/>
      <c r="G379" s="98"/>
    </row>
    <row r="380" spans="1:7" ht="12.75">
      <c r="A380" s="91" t="s">
        <v>18</v>
      </c>
      <c r="B380" s="41"/>
      <c r="C380" s="41"/>
      <c r="D380" s="41"/>
      <c r="F380" s="54"/>
      <c r="G380" s="98"/>
    </row>
    <row r="381" spans="1:7" ht="12.75">
      <c r="A381" s="38"/>
      <c r="B381" s="41"/>
      <c r="C381" s="41"/>
      <c r="D381" s="41"/>
      <c r="F381" s="54"/>
      <c r="G381" s="98"/>
    </row>
    <row r="382" spans="1:7" ht="12.75">
      <c r="A382" s="65" t="str">
        <f>A367</f>
        <v>3.22.08.1 Kommunale specialskoler</v>
      </c>
      <c r="B382" s="41">
        <f>B367/1000</f>
        <v>6.277</v>
      </c>
      <c r="C382" s="41">
        <f>C367/1000</f>
        <v>6.291</v>
      </c>
      <c r="D382" s="41">
        <f>D367/1000</f>
        <v>0.014</v>
      </c>
      <c r="F382" s="54"/>
      <c r="G382" s="98"/>
    </row>
    <row r="383" spans="1:7" ht="12.75">
      <c r="A383" s="91" t="s">
        <v>18</v>
      </c>
      <c r="B383" s="41"/>
      <c r="C383" s="41"/>
      <c r="D383" s="41"/>
      <c r="F383" s="54"/>
      <c r="G383" s="98"/>
    </row>
    <row r="384" spans="1:7" ht="12.75">
      <c r="A384" s="38"/>
      <c r="B384" s="41"/>
      <c r="C384" s="41"/>
      <c r="D384" s="41"/>
      <c r="F384" s="54"/>
      <c r="G384" s="98"/>
    </row>
    <row r="385" spans="1:7" ht="12.75">
      <c r="A385" s="65" t="str">
        <f>A368</f>
        <v>4.62.85.1 Kommunal tandpleje</v>
      </c>
      <c r="B385" s="41">
        <f>B368/1000</f>
        <v>129.208</v>
      </c>
      <c r="C385" s="41">
        <f>C368/1000</f>
        <v>120.639</v>
      </c>
      <c r="D385" s="41">
        <f>D368/1000</f>
        <v>-8.569</v>
      </c>
      <c r="F385" s="54"/>
      <c r="G385" s="98"/>
    </row>
    <row r="386" spans="1:7" ht="146.25" customHeight="1">
      <c r="A386" s="91" t="s">
        <v>49</v>
      </c>
      <c r="B386" s="41"/>
      <c r="C386" s="41"/>
      <c r="D386" s="41"/>
      <c r="F386" s="54"/>
      <c r="G386" s="98"/>
    </row>
    <row r="387" spans="1:7" ht="12.75">
      <c r="A387" s="38"/>
      <c r="B387" s="41"/>
      <c r="C387" s="41"/>
      <c r="D387" s="41"/>
      <c r="F387" s="54"/>
      <c r="G387" s="98"/>
    </row>
    <row r="388" spans="1:7" ht="12.75">
      <c r="A388" s="65" t="str">
        <f>A369</f>
        <v>4.62.89.1 Kommunal sundhedstjeneste</v>
      </c>
      <c r="B388" s="41">
        <f>B369/1000</f>
        <v>74.316</v>
      </c>
      <c r="C388" s="41">
        <f>C369/1000</f>
        <v>72.08</v>
      </c>
      <c r="D388" s="41">
        <f>D369/1000</f>
        <v>-2.236</v>
      </c>
      <c r="F388" s="54"/>
      <c r="G388" s="98"/>
    </row>
    <row r="389" spans="1:7" ht="157.5" customHeight="1">
      <c r="A389" s="91" t="s">
        <v>50</v>
      </c>
      <c r="B389" s="41"/>
      <c r="C389" s="41"/>
      <c r="D389" s="41"/>
      <c r="F389" s="54"/>
      <c r="G389" s="98"/>
    </row>
    <row r="390" spans="1:7" ht="12.75">
      <c r="A390" s="42"/>
      <c r="B390" s="43"/>
      <c r="C390" s="43"/>
      <c r="D390" s="43"/>
      <c r="F390" s="54"/>
      <c r="G390" s="98"/>
    </row>
    <row r="392" ht="15">
      <c r="A392" s="1" t="s">
        <v>86</v>
      </c>
    </row>
    <row r="393" ht="13.5" thickBot="1">
      <c r="A393" s="3"/>
    </row>
    <row r="394" spans="1:7" ht="12.75" customHeight="1">
      <c r="A394" s="99" t="s">
        <v>87</v>
      </c>
      <c r="B394" s="134" t="s">
        <v>143</v>
      </c>
      <c r="C394" s="138" t="s">
        <v>146</v>
      </c>
      <c r="D394" s="138" t="s">
        <v>70</v>
      </c>
      <c r="F394" s="54"/>
      <c r="G394" s="98"/>
    </row>
    <row r="395" spans="1:7" ht="12.75">
      <c r="A395" s="100"/>
      <c r="B395" s="135"/>
      <c r="C395" s="139"/>
      <c r="D395" s="139"/>
      <c r="F395" s="54"/>
      <c r="G395" s="98"/>
    </row>
    <row r="396" spans="1:7" ht="12.75">
      <c r="A396" s="100"/>
      <c r="B396" s="135"/>
      <c r="C396" s="139"/>
      <c r="D396" s="139"/>
      <c r="F396" s="54"/>
      <c r="G396" s="98"/>
    </row>
    <row r="397" spans="1:7" ht="13.5" thickBot="1">
      <c r="A397" s="101" t="s">
        <v>71</v>
      </c>
      <c r="B397" s="136"/>
      <c r="C397" s="140"/>
      <c r="D397" s="140"/>
      <c r="F397" s="54"/>
      <c r="G397" s="98"/>
    </row>
    <row r="398" spans="1:7" ht="12.75">
      <c r="A398" s="102"/>
      <c r="B398" s="103"/>
      <c r="C398" s="103"/>
      <c r="D398" s="105"/>
      <c r="F398" s="54"/>
      <c r="G398" s="98"/>
    </row>
    <row r="399" spans="1:7" ht="12.75">
      <c r="A399" s="9" t="s">
        <v>74</v>
      </c>
      <c r="B399" s="6"/>
      <c r="C399" s="6"/>
      <c r="D399" s="16"/>
      <c r="F399" s="54"/>
      <c r="G399" s="98"/>
    </row>
    <row r="400" spans="1:7" ht="12.75">
      <c r="A400" s="10"/>
      <c r="B400" s="6"/>
      <c r="C400" s="6"/>
      <c r="D400" s="16"/>
      <c r="F400" s="54"/>
      <c r="G400" s="98"/>
    </row>
    <row r="401" spans="1:7" ht="12.75">
      <c r="A401" s="47" t="s">
        <v>133</v>
      </c>
      <c r="B401" s="6">
        <v>244</v>
      </c>
      <c r="C401" s="59">
        <v>479</v>
      </c>
      <c r="D401" s="16">
        <f>C401-B401</f>
        <v>235</v>
      </c>
      <c r="F401" s="54"/>
      <c r="G401" s="98"/>
    </row>
    <row r="402" spans="1:7" ht="12.75">
      <c r="A402" s="47" t="s">
        <v>134</v>
      </c>
      <c r="B402" s="6">
        <v>618</v>
      </c>
      <c r="C402" s="59">
        <v>3</v>
      </c>
      <c r="D402" s="16">
        <f>C402-B402</f>
        <v>-615</v>
      </c>
      <c r="F402" s="54"/>
      <c r="G402" s="98"/>
    </row>
    <row r="403" spans="1:7" ht="12.75">
      <c r="A403" s="47" t="s">
        <v>135</v>
      </c>
      <c r="B403" s="6">
        <v>298</v>
      </c>
      <c r="C403" s="59">
        <v>-502</v>
      </c>
      <c r="D403" s="16">
        <f>C403-B403</f>
        <v>-800</v>
      </c>
      <c r="F403" s="54"/>
      <c r="G403" s="98"/>
    </row>
    <row r="404" spans="1:7" ht="12.75">
      <c r="A404" s="47" t="s">
        <v>136</v>
      </c>
      <c r="B404" s="6">
        <v>10505</v>
      </c>
      <c r="C404" s="59">
        <v>12840</v>
      </c>
      <c r="D404" s="16">
        <f>C404-B404</f>
        <v>2335</v>
      </c>
      <c r="F404" s="54"/>
      <c r="G404" s="98"/>
    </row>
    <row r="405" spans="1:7" ht="12.75">
      <c r="A405" s="47" t="s">
        <v>106</v>
      </c>
      <c r="B405" s="6">
        <v>259060</v>
      </c>
      <c r="C405" s="59">
        <v>264395</v>
      </c>
      <c r="D405" s="16">
        <f>C405-B405</f>
        <v>5335</v>
      </c>
      <c r="F405" s="54"/>
      <c r="G405" s="98"/>
    </row>
    <row r="406" spans="1:7" ht="13.5" thickBot="1">
      <c r="A406" s="12"/>
      <c r="B406" s="25"/>
      <c r="C406" s="25"/>
      <c r="D406" s="25"/>
      <c r="F406" s="54"/>
      <c r="G406" s="98"/>
    </row>
    <row r="407" spans="1:7" ht="13.5" thickBot="1">
      <c r="A407" s="12" t="s">
        <v>75</v>
      </c>
      <c r="B407" s="25">
        <f>SUM(B401:B406)</f>
        <v>270725</v>
      </c>
      <c r="C407" s="25">
        <f>SUM(C401:C406)</f>
        <v>277215</v>
      </c>
      <c r="D407" s="25">
        <f>C407-B407</f>
        <v>6490</v>
      </c>
      <c r="F407" s="54"/>
      <c r="G407" s="98"/>
    </row>
    <row r="409" spans="1:5" ht="120" customHeight="1">
      <c r="A409" s="137" t="s">
        <v>179</v>
      </c>
      <c r="B409" s="137"/>
      <c r="C409" s="137"/>
      <c r="D409" s="137"/>
      <c r="E409" s="127"/>
    </row>
    <row r="411" spans="1:7" ht="12.75">
      <c r="A411" s="130"/>
      <c r="B411" s="36" t="s">
        <v>144</v>
      </c>
      <c r="C411" s="36" t="s">
        <v>145</v>
      </c>
      <c r="D411" s="36" t="s">
        <v>70</v>
      </c>
      <c r="F411" s="54"/>
      <c r="G411" s="98"/>
    </row>
    <row r="412" spans="1:7" ht="12.75">
      <c r="A412" s="131"/>
      <c r="B412" s="37" t="s">
        <v>95</v>
      </c>
      <c r="C412" s="37" t="s">
        <v>95</v>
      </c>
      <c r="D412" s="37" t="s">
        <v>95</v>
      </c>
      <c r="F412" s="54"/>
      <c r="G412" s="98"/>
    </row>
    <row r="413" spans="1:7" ht="12.75">
      <c r="A413" s="64" t="s">
        <v>75</v>
      </c>
      <c r="B413" s="40">
        <f>B407/1000</f>
        <v>270.725</v>
      </c>
      <c r="C413" s="40">
        <f>C407/1000</f>
        <v>277.215</v>
      </c>
      <c r="D413" s="40">
        <f>D407/1000</f>
        <v>6.49</v>
      </c>
      <c r="F413" s="54"/>
      <c r="G413" s="98"/>
    </row>
    <row r="414" spans="1:7" ht="12.75">
      <c r="A414" s="107"/>
      <c r="B414" s="108"/>
      <c r="C414" s="108"/>
      <c r="D414" s="108"/>
      <c r="F414" s="54"/>
      <c r="G414" s="98"/>
    </row>
    <row r="415" spans="1:7" ht="12.75">
      <c r="A415" s="65" t="str">
        <f>A401</f>
        <v>6.42.41.1 Kommunalbestyrelsesmedl.</v>
      </c>
      <c r="B415" s="41">
        <f>B401/1000</f>
        <v>0.244</v>
      </c>
      <c r="C415" s="41">
        <f>C401/1000</f>
        <v>0.479</v>
      </c>
      <c r="D415" s="41">
        <f>D401/1000</f>
        <v>0.235</v>
      </c>
      <c r="F415" s="54"/>
      <c r="G415" s="98"/>
    </row>
    <row r="416" spans="1:7" ht="63.75">
      <c r="A416" s="91" t="s">
        <v>28</v>
      </c>
      <c r="B416" s="41"/>
      <c r="C416" s="41"/>
      <c r="D416" s="41"/>
      <c r="F416" s="54"/>
      <c r="G416" s="98"/>
    </row>
    <row r="417" spans="1:7" ht="12.75">
      <c r="A417" s="38"/>
      <c r="B417" s="41"/>
      <c r="C417" s="41"/>
      <c r="D417" s="41"/>
      <c r="F417" s="54"/>
      <c r="G417" s="98"/>
    </row>
    <row r="418" spans="1:7" ht="12.75">
      <c r="A418" s="65" t="str">
        <f>A402</f>
        <v>6.42.42.1 Kommissioner, råd og nævn</v>
      </c>
      <c r="B418" s="41">
        <f>B402/1000</f>
        <v>0.618</v>
      </c>
      <c r="C418" s="41">
        <f>C402/1000</f>
        <v>0.003</v>
      </c>
      <c r="D418" s="41">
        <f>D402/1000</f>
        <v>-0.615</v>
      </c>
      <c r="F418" s="54"/>
      <c r="G418" s="98"/>
    </row>
    <row r="419" spans="1:7" ht="51">
      <c r="A419" s="91" t="s">
        <v>29</v>
      </c>
      <c r="B419" s="41"/>
      <c r="C419" s="41"/>
      <c r="D419" s="41"/>
      <c r="F419" s="54"/>
      <c r="G419" s="98"/>
    </row>
    <row r="420" spans="1:7" ht="12.75">
      <c r="A420" s="38"/>
      <c r="B420" s="41"/>
      <c r="C420" s="41"/>
      <c r="D420" s="41"/>
      <c r="F420" s="54"/>
      <c r="G420" s="98"/>
    </row>
    <row r="421" spans="1:7" ht="12.75">
      <c r="A421" s="65" t="str">
        <f>A403</f>
        <v>6.42.43.1 Valg m.v.</v>
      </c>
      <c r="B421" s="41">
        <f>B403/1000</f>
        <v>0.298</v>
      </c>
      <c r="C421" s="41">
        <f>C403/1000</f>
        <v>-0.502</v>
      </c>
      <c r="D421" s="41">
        <f>D403/1000</f>
        <v>-0.8</v>
      </c>
      <c r="F421" s="54"/>
      <c r="G421" s="98"/>
    </row>
    <row r="422" spans="1:7" ht="108.75" customHeight="1">
      <c r="A422" s="91" t="s">
        <v>30</v>
      </c>
      <c r="B422" s="41"/>
      <c r="C422" s="41"/>
      <c r="D422" s="41"/>
      <c r="F422" s="54"/>
      <c r="G422" s="98"/>
    </row>
    <row r="423" spans="1:7" ht="12.75">
      <c r="A423" s="38"/>
      <c r="B423" s="41"/>
      <c r="C423" s="41"/>
      <c r="D423" s="41"/>
      <c r="F423" s="54"/>
      <c r="G423" s="98"/>
    </row>
    <row r="424" spans="1:7" ht="12.75">
      <c r="A424" s="65" t="str">
        <f>A404</f>
        <v>6.45.50.1 Administrationsbygninger</v>
      </c>
      <c r="B424" s="41">
        <f>B404/1000</f>
        <v>10.505</v>
      </c>
      <c r="C424" s="41">
        <f>C404/1000</f>
        <v>12.84</v>
      </c>
      <c r="D424" s="41">
        <f>D404/1000</f>
        <v>2.335</v>
      </c>
      <c r="F424" s="54"/>
      <c r="G424" s="98"/>
    </row>
    <row r="425" spans="1:7" ht="140.25">
      <c r="A425" s="91" t="s">
        <v>11</v>
      </c>
      <c r="B425" s="41"/>
      <c r="C425" s="41"/>
      <c r="D425" s="41"/>
      <c r="F425" s="54"/>
      <c r="G425" s="98"/>
    </row>
    <row r="426" spans="1:7" ht="12.75">
      <c r="A426" s="38"/>
      <c r="B426" s="41"/>
      <c r="C426" s="41"/>
      <c r="D426" s="41"/>
      <c r="F426" s="54"/>
      <c r="G426" s="98"/>
    </row>
    <row r="427" spans="1:7" ht="12.75">
      <c r="A427" s="65" t="str">
        <f>A405</f>
        <v>6.45.51.1 Sekretariat og forvaltninger</v>
      </c>
      <c r="B427" s="41">
        <f>B405/1000</f>
        <v>259.06</v>
      </c>
      <c r="C427" s="41">
        <f>C405/1000</f>
        <v>264.395</v>
      </c>
      <c r="D427" s="41">
        <f>D405/1000</f>
        <v>5.335</v>
      </c>
      <c r="F427" s="54"/>
      <c r="G427" s="98"/>
    </row>
    <row r="428" spans="1:7" ht="243.75" customHeight="1">
      <c r="A428" s="91" t="s">
        <v>31</v>
      </c>
      <c r="B428" s="41"/>
      <c r="C428" s="41"/>
      <c r="D428" s="41"/>
      <c r="F428" s="54"/>
      <c r="G428" s="98"/>
    </row>
    <row r="429" spans="1:7" ht="12.75">
      <c r="A429" s="123"/>
      <c r="B429" s="124"/>
      <c r="C429" s="124"/>
      <c r="D429" s="124"/>
      <c r="F429" s="54"/>
      <c r="G429" s="98"/>
    </row>
    <row r="431" ht="15">
      <c r="A431" s="1" t="s">
        <v>88</v>
      </c>
    </row>
    <row r="432" ht="13.5" thickBot="1">
      <c r="A432" s="3"/>
    </row>
    <row r="433" spans="1:7" ht="12.75" customHeight="1">
      <c r="A433" s="99" t="s">
        <v>91</v>
      </c>
      <c r="B433" s="134" t="s">
        <v>143</v>
      </c>
      <c r="C433" s="138" t="s">
        <v>146</v>
      </c>
      <c r="D433" s="138" t="s">
        <v>70</v>
      </c>
      <c r="F433" s="54"/>
      <c r="G433" s="98"/>
    </row>
    <row r="434" spans="1:7" ht="12.75">
      <c r="A434" s="100"/>
      <c r="B434" s="135"/>
      <c r="C434" s="139"/>
      <c r="D434" s="139"/>
      <c r="F434" s="54"/>
      <c r="G434" s="98"/>
    </row>
    <row r="435" spans="1:7" ht="12.75">
      <c r="A435" s="100"/>
      <c r="B435" s="135"/>
      <c r="C435" s="139"/>
      <c r="D435" s="139"/>
      <c r="F435" s="54"/>
      <c r="G435" s="98"/>
    </row>
    <row r="436" spans="1:7" ht="13.5" thickBot="1">
      <c r="A436" s="101" t="s">
        <v>71</v>
      </c>
      <c r="B436" s="136"/>
      <c r="C436" s="140"/>
      <c r="D436" s="140"/>
      <c r="F436" s="54"/>
      <c r="G436" s="98"/>
    </row>
    <row r="437" spans="1:7" ht="12.75">
      <c r="A437" s="128"/>
      <c r="B437" s="103"/>
      <c r="C437" s="103"/>
      <c r="D437" s="105"/>
      <c r="F437" s="54"/>
      <c r="G437" s="98"/>
    </row>
    <row r="438" spans="1:7" ht="12.75">
      <c r="A438" s="9" t="s">
        <v>74</v>
      </c>
      <c r="B438" s="6"/>
      <c r="C438" s="6"/>
      <c r="D438" s="16"/>
      <c r="F438" s="54"/>
      <c r="G438" s="98"/>
    </row>
    <row r="439" spans="1:7" ht="12.75">
      <c r="A439" s="10"/>
      <c r="B439" s="6"/>
      <c r="C439" s="6"/>
      <c r="D439" s="16"/>
      <c r="F439" s="54"/>
      <c r="G439" s="98"/>
    </row>
    <row r="440" spans="1:7" ht="12.75">
      <c r="A440" s="5" t="s">
        <v>137</v>
      </c>
      <c r="B440" s="6">
        <v>129235</v>
      </c>
      <c r="C440" s="59">
        <v>19567</v>
      </c>
      <c r="D440" s="16">
        <f>C440-B440</f>
        <v>-109668</v>
      </c>
      <c r="F440" s="54"/>
      <c r="G440" s="98"/>
    </row>
    <row r="441" spans="1:7" ht="12.75">
      <c r="A441" s="5" t="s">
        <v>138</v>
      </c>
      <c r="B441" s="6">
        <v>-13844</v>
      </c>
      <c r="C441" s="59">
        <v>242</v>
      </c>
      <c r="D441" s="16">
        <f aca="true" t="shared" si="4" ref="D441:D447">C441-B441</f>
        <v>14086</v>
      </c>
      <c r="F441" s="54"/>
      <c r="G441" s="98"/>
    </row>
    <row r="442" spans="1:7" ht="12.75">
      <c r="A442" s="5" t="s">
        <v>139</v>
      </c>
      <c r="B442" s="6">
        <v>8770</v>
      </c>
      <c r="C442" s="59">
        <v>0</v>
      </c>
      <c r="D442" s="16">
        <f t="shared" si="4"/>
        <v>-8770</v>
      </c>
      <c r="F442" s="54"/>
      <c r="G442" s="98"/>
    </row>
    <row r="443" spans="1:7" ht="12.75">
      <c r="A443" s="5" t="s">
        <v>66</v>
      </c>
      <c r="B443" s="6">
        <v>732</v>
      </c>
      <c r="C443" s="59">
        <v>1665</v>
      </c>
      <c r="D443" s="16">
        <f t="shared" si="4"/>
        <v>933</v>
      </c>
      <c r="F443" s="54"/>
      <c r="G443" s="98"/>
    </row>
    <row r="444" spans="1:7" ht="12.75">
      <c r="A444" s="5" t="s">
        <v>67</v>
      </c>
      <c r="B444" s="6">
        <v>615</v>
      </c>
      <c r="C444" s="59">
        <v>0</v>
      </c>
      <c r="D444" s="16">
        <f t="shared" si="4"/>
        <v>-615</v>
      </c>
      <c r="F444" s="54"/>
      <c r="G444" s="98"/>
    </row>
    <row r="445" spans="1:7" ht="12.75">
      <c r="A445" s="5" t="s">
        <v>140</v>
      </c>
      <c r="B445" s="6">
        <v>111091</v>
      </c>
      <c r="C445" s="59">
        <v>1394</v>
      </c>
      <c r="D445" s="16">
        <f t="shared" si="4"/>
        <v>-109697</v>
      </c>
      <c r="F445" s="54"/>
      <c r="G445" s="98"/>
    </row>
    <row r="446" spans="1:7" ht="12.75">
      <c r="A446" s="5" t="s">
        <v>141</v>
      </c>
      <c r="B446" s="6">
        <v>-5507</v>
      </c>
      <c r="C446" s="59">
        <v>1205</v>
      </c>
      <c r="D446" s="16">
        <f t="shared" si="4"/>
        <v>6712</v>
      </c>
      <c r="F446" s="54"/>
      <c r="G446" s="98"/>
    </row>
    <row r="447" spans="1:7" ht="12.75">
      <c r="A447" s="5" t="s">
        <v>142</v>
      </c>
      <c r="B447" s="6">
        <v>70621</v>
      </c>
      <c r="C447" s="59">
        <v>134</v>
      </c>
      <c r="D447" s="16">
        <f t="shared" si="4"/>
        <v>-70487</v>
      </c>
      <c r="F447" s="54"/>
      <c r="G447" s="98"/>
    </row>
    <row r="448" spans="1:7" ht="13.5" thickBot="1">
      <c r="A448" s="12"/>
      <c r="B448" s="25"/>
      <c r="C448" s="25"/>
      <c r="D448" s="33"/>
      <c r="F448" s="54"/>
      <c r="G448" s="98"/>
    </row>
    <row r="449" spans="1:7" ht="13.5" thickBot="1">
      <c r="A449" s="24" t="s">
        <v>75</v>
      </c>
      <c r="B449" s="25">
        <f>SUM(B440:B448)</f>
        <v>301713</v>
      </c>
      <c r="C449" s="25">
        <f>SUM(C440:C448)</f>
        <v>24207</v>
      </c>
      <c r="D449" s="25">
        <f>C449-B449</f>
        <v>-277506</v>
      </c>
      <c r="F449" s="54"/>
      <c r="G449" s="98"/>
    </row>
    <row r="451" spans="1:5" ht="102.75" customHeight="1">
      <c r="A451" s="137" t="s">
        <v>175</v>
      </c>
      <c r="B451" s="137"/>
      <c r="C451" s="137"/>
      <c r="D451" s="137"/>
      <c r="E451" s="127"/>
    </row>
    <row r="453" spans="1:7" ht="12.75">
      <c r="A453" s="130"/>
      <c r="B453" s="36" t="s">
        <v>144</v>
      </c>
      <c r="C453" s="36" t="s">
        <v>145</v>
      </c>
      <c r="D453" s="36" t="s">
        <v>70</v>
      </c>
      <c r="F453" s="54"/>
      <c r="G453" s="98"/>
    </row>
    <row r="454" spans="1:7" ht="12.75">
      <c r="A454" s="131"/>
      <c r="B454" s="37" t="s">
        <v>95</v>
      </c>
      <c r="C454" s="37" t="s">
        <v>95</v>
      </c>
      <c r="D454" s="37" t="s">
        <v>95</v>
      </c>
      <c r="F454" s="54"/>
      <c r="G454" s="98"/>
    </row>
    <row r="455" spans="1:7" ht="12.75">
      <c r="A455" s="64" t="s">
        <v>75</v>
      </c>
      <c r="B455" s="40">
        <f>B449/1000</f>
        <v>301.713</v>
      </c>
      <c r="C455" s="40">
        <f>C449/1000</f>
        <v>24.207</v>
      </c>
      <c r="D455" s="40">
        <f>D449/1000</f>
        <v>-277.506</v>
      </c>
      <c r="F455" s="54"/>
      <c r="G455" s="98"/>
    </row>
    <row r="456" spans="1:7" ht="12.75">
      <c r="A456" s="107"/>
      <c r="B456" s="108"/>
      <c r="C456" s="108"/>
      <c r="D456" s="108"/>
      <c r="F456" s="54"/>
      <c r="G456" s="98"/>
    </row>
    <row r="457" spans="1:7" ht="12.75">
      <c r="A457" s="65" t="str">
        <f>A440</f>
        <v>3.22.01.3 Folkeskoler</v>
      </c>
      <c r="B457" s="41">
        <f>B440/1000</f>
        <v>129.235</v>
      </c>
      <c r="C457" s="41">
        <f>C440/1000</f>
        <v>19.567</v>
      </c>
      <c r="D457" s="41">
        <f>D440/1000</f>
        <v>-109.668</v>
      </c>
      <c r="F457" s="54"/>
      <c r="G457" s="98"/>
    </row>
    <row r="458" spans="1:7" ht="99.75" customHeight="1">
      <c r="A458" s="91" t="s">
        <v>56</v>
      </c>
      <c r="B458" s="41"/>
      <c r="C458" s="41"/>
      <c r="D458" s="41"/>
      <c r="F458" s="54"/>
      <c r="G458" s="98"/>
    </row>
    <row r="459" spans="1:7" ht="12.75">
      <c r="A459" s="38"/>
      <c r="B459" s="41"/>
      <c r="C459" s="41"/>
      <c r="D459" s="41"/>
      <c r="F459" s="54"/>
      <c r="G459" s="98"/>
    </row>
    <row r="460" spans="1:7" ht="12.75">
      <c r="A460" s="65" t="str">
        <f>A441</f>
        <v>3.22.05.3 Skolefritidsordninger</v>
      </c>
      <c r="B460" s="41">
        <f>B441/1000</f>
        <v>-13.844</v>
      </c>
      <c r="C460" s="41">
        <f>C441/1000</f>
        <v>0.242</v>
      </c>
      <c r="D460" s="41">
        <f>D441/1000</f>
        <v>14.086</v>
      </c>
      <c r="F460" s="54"/>
      <c r="G460" s="98"/>
    </row>
    <row r="461" spans="1:7" ht="51">
      <c r="A461" s="91" t="s">
        <v>176</v>
      </c>
      <c r="B461" s="41"/>
      <c r="C461" s="41"/>
      <c r="D461" s="41"/>
      <c r="F461" s="54"/>
      <c r="G461" s="98"/>
    </row>
    <row r="462" spans="1:7" ht="12.75">
      <c r="A462" s="38"/>
      <c r="B462" s="41"/>
      <c r="C462" s="41"/>
      <c r="D462" s="41"/>
      <c r="F462" s="54"/>
      <c r="G462" s="98"/>
    </row>
    <row r="463" spans="1:7" ht="12.75">
      <c r="A463" s="65" t="str">
        <f>A442</f>
        <v>3.22.07.3 Specialundervisning i regionale tilbud</v>
      </c>
      <c r="B463" s="41">
        <f>B442/1000</f>
        <v>8.77</v>
      </c>
      <c r="C463" s="41">
        <f>C442/1000</f>
        <v>0</v>
      </c>
      <c r="D463" s="41">
        <f>D442/1000</f>
        <v>-8.77</v>
      </c>
      <c r="F463" s="54"/>
      <c r="G463" s="98"/>
    </row>
    <row r="464" spans="1:7" ht="25.5">
      <c r="A464" s="91" t="s">
        <v>177</v>
      </c>
      <c r="B464" s="41"/>
      <c r="C464" s="41"/>
      <c r="D464" s="41"/>
      <c r="F464" s="54"/>
      <c r="G464" s="98"/>
    </row>
    <row r="465" spans="1:7" ht="12.75">
      <c r="A465" s="38"/>
      <c r="B465" s="41"/>
      <c r="C465" s="41"/>
      <c r="D465" s="41"/>
      <c r="F465" s="54"/>
      <c r="G465" s="98"/>
    </row>
    <row r="466" spans="1:7" ht="12.75">
      <c r="A466" s="65" t="str">
        <f>A443</f>
        <v>3.22.08.3 Kommunale specialskoler</v>
      </c>
      <c r="B466" s="41">
        <f>B443/1000</f>
        <v>0.732</v>
      </c>
      <c r="C466" s="41">
        <f>C443/1000</f>
        <v>1.665</v>
      </c>
      <c r="D466" s="41">
        <f>D443/1000</f>
        <v>0.933</v>
      </c>
      <c r="F466" s="54"/>
      <c r="G466" s="98"/>
    </row>
    <row r="467" spans="1:7" ht="25.5">
      <c r="A467" s="91" t="s">
        <v>174</v>
      </c>
      <c r="B467" s="41"/>
      <c r="C467" s="41"/>
      <c r="D467" s="41"/>
      <c r="F467" s="54"/>
      <c r="G467" s="98"/>
    </row>
    <row r="468" spans="1:7" ht="12.75">
      <c r="A468" s="38"/>
      <c r="B468" s="41"/>
      <c r="C468" s="41"/>
      <c r="D468" s="41"/>
      <c r="F468" s="54"/>
      <c r="G468" s="98"/>
    </row>
    <row r="469" spans="1:7" ht="12.75">
      <c r="A469" s="65" t="str">
        <f>A444</f>
        <v>3.35.63.3 Musikarrangementer</v>
      </c>
      <c r="B469" s="41">
        <f>B444/1000</f>
        <v>0.615</v>
      </c>
      <c r="C469" s="41">
        <f>C444/1000</f>
        <v>0</v>
      </c>
      <c r="D469" s="41">
        <f>D444/1000</f>
        <v>-0.615</v>
      </c>
      <c r="F469" s="54"/>
      <c r="G469" s="98"/>
    </row>
    <row r="470" spans="1:7" ht="12.75">
      <c r="A470" s="91" t="s">
        <v>170</v>
      </c>
      <c r="B470" s="41"/>
      <c r="C470" s="41"/>
      <c r="D470" s="41"/>
      <c r="F470" s="54"/>
      <c r="G470" s="98"/>
    </row>
    <row r="471" spans="1:7" ht="12.75">
      <c r="A471" s="38"/>
      <c r="B471" s="41"/>
      <c r="C471" s="41"/>
      <c r="D471" s="41"/>
      <c r="F471" s="54"/>
      <c r="G471" s="98"/>
    </row>
    <row r="472" spans="1:7" ht="12.75">
      <c r="A472" s="65" t="str">
        <f>A445</f>
        <v>5.25.14.3 Integrerede institutioner</v>
      </c>
      <c r="B472" s="41">
        <f>B445/1000</f>
        <v>111.091</v>
      </c>
      <c r="C472" s="41">
        <f>C445/1000</f>
        <v>1.394</v>
      </c>
      <c r="D472" s="41">
        <f>D445/1000</f>
        <v>-109.697</v>
      </c>
      <c r="F472" s="54"/>
      <c r="G472" s="98"/>
    </row>
    <row r="473" spans="1:7" ht="89.25">
      <c r="A473" s="91" t="s">
        <v>0</v>
      </c>
      <c r="B473" s="41"/>
      <c r="C473" s="41"/>
      <c r="D473" s="41"/>
      <c r="F473" s="54"/>
      <c r="G473" s="98"/>
    </row>
    <row r="474" spans="1:7" ht="12.75">
      <c r="A474" s="38"/>
      <c r="B474" s="41"/>
      <c r="C474" s="41"/>
      <c r="D474" s="41"/>
      <c r="F474" s="54"/>
      <c r="G474" s="98"/>
    </row>
    <row r="475" spans="1:7" ht="12.75">
      <c r="A475" s="65" t="str">
        <f>A446</f>
        <v>5.25.15.3 Fritidshjem</v>
      </c>
      <c r="B475" s="41">
        <f>B446/1000</f>
        <v>-5.507</v>
      </c>
      <c r="C475" s="41">
        <f>C446/1000</f>
        <v>1.205</v>
      </c>
      <c r="D475" s="41">
        <f>D446/1000</f>
        <v>6.712</v>
      </c>
      <c r="F475" s="54"/>
      <c r="G475" s="98"/>
    </row>
    <row r="476" spans="1:7" ht="51">
      <c r="A476" s="91" t="s">
        <v>176</v>
      </c>
      <c r="B476" s="41"/>
      <c r="C476" s="41"/>
      <c r="D476" s="41"/>
      <c r="F476" s="54"/>
      <c r="G476" s="98"/>
    </row>
    <row r="477" spans="1:7" ht="12.75">
      <c r="A477" s="38"/>
      <c r="B477" s="41"/>
      <c r="C477" s="41"/>
      <c r="D477" s="41"/>
      <c r="F477" s="54"/>
      <c r="G477" s="98"/>
    </row>
    <row r="478" spans="1:7" ht="12.75">
      <c r="A478" s="65" t="str">
        <f>A447</f>
        <v>5.25.16.3 Klubber og andre socialpæd. fritidstilbud</v>
      </c>
      <c r="B478" s="41">
        <f>B447/1000</f>
        <v>70.621</v>
      </c>
      <c r="C478" s="41">
        <f>C447/1000</f>
        <v>0.134</v>
      </c>
      <c r="D478" s="41">
        <f>D447/1000</f>
        <v>-70.487</v>
      </c>
      <c r="F478" s="54"/>
      <c r="G478" s="98"/>
    </row>
    <row r="479" spans="1:7" ht="91.5" customHeight="1">
      <c r="A479" s="91" t="s">
        <v>3</v>
      </c>
      <c r="B479" s="41"/>
      <c r="C479" s="41"/>
      <c r="D479" s="41"/>
      <c r="F479" s="54"/>
      <c r="G479" s="98"/>
    </row>
    <row r="480" spans="1:7" ht="12.75">
      <c r="A480" s="42"/>
      <c r="B480" s="43"/>
      <c r="C480" s="43"/>
      <c r="D480" s="43"/>
      <c r="F480" s="54"/>
      <c r="G480" s="98"/>
    </row>
    <row r="482" ht="15">
      <c r="A482" s="1" t="s">
        <v>21</v>
      </c>
    </row>
    <row r="483" ht="13.5" thickBot="1">
      <c r="A483" s="3"/>
    </row>
    <row r="484" spans="1:7" ht="12.75" customHeight="1">
      <c r="A484" s="99" t="s">
        <v>22</v>
      </c>
      <c r="B484" s="134" t="s">
        <v>143</v>
      </c>
      <c r="C484" s="138" t="s">
        <v>146</v>
      </c>
      <c r="D484" s="138" t="s">
        <v>70</v>
      </c>
      <c r="F484" s="54"/>
      <c r="G484" s="98"/>
    </row>
    <row r="485" spans="1:7" ht="12.75">
      <c r="A485" s="100"/>
      <c r="B485" s="135"/>
      <c r="C485" s="139"/>
      <c r="D485" s="139"/>
      <c r="F485" s="54"/>
      <c r="G485" s="98"/>
    </row>
    <row r="486" spans="1:7" ht="12.75">
      <c r="A486" s="100"/>
      <c r="B486" s="135"/>
      <c r="C486" s="139"/>
      <c r="D486" s="139"/>
      <c r="F486" s="54"/>
      <c r="G486" s="98"/>
    </row>
    <row r="487" spans="1:7" ht="13.5" thickBot="1">
      <c r="A487" s="101" t="s">
        <v>71</v>
      </c>
      <c r="B487" s="136"/>
      <c r="C487" s="140"/>
      <c r="D487" s="140"/>
      <c r="F487" s="54"/>
      <c r="G487" s="98"/>
    </row>
    <row r="488" spans="1:7" ht="12.75">
      <c r="A488" s="128"/>
      <c r="B488" s="103"/>
      <c r="C488" s="103"/>
      <c r="D488" s="105"/>
      <c r="F488" s="54"/>
      <c r="G488" s="98"/>
    </row>
    <row r="489" spans="1:7" ht="12.75">
      <c r="A489" s="9" t="s">
        <v>74</v>
      </c>
      <c r="B489" s="6"/>
      <c r="C489" s="6"/>
      <c r="D489" s="16"/>
      <c r="F489" s="54"/>
      <c r="G489" s="98"/>
    </row>
    <row r="490" spans="1:7" ht="12.75">
      <c r="A490" s="10"/>
      <c r="B490" s="6"/>
      <c r="C490" s="6"/>
      <c r="D490" s="16"/>
      <c r="F490" s="54"/>
      <c r="G490" s="98"/>
    </row>
    <row r="491" spans="1:7" ht="12.75">
      <c r="A491" s="5" t="s">
        <v>63</v>
      </c>
      <c r="B491" s="6">
        <v>-749</v>
      </c>
      <c r="C491" s="59">
        <v>-686</v>
      </c>
      <c r="D491" s="16">
        <f>C491-B491</f>
        <v>63</v>
      </c>
      <c r="F491" s="54"/>
      <c r="G491" s="98"/>
    </row>
    <row r="492" spans="1:7" ht="12.75">
      <c r="A492" s="5" t="s">
        <v>23</v>
      </c>
      <c r="B492" s="6">
        <v>466</v>
      </c>
      <c r="C492" s="59">
        <v>125</v>
      </c>
      <c r="D492" s="16">
        <f>C492-B492</f>
        <v>-341</v>
      </c>
      <c r="F492" s="54"/>
      <c r="G492" s="98"/>
    </row>
    <row r="493" spans="1:7" ht="12.75">
      <c r="A493" s="5" t="s">
        <v>24</v>
      </c>
      <c r="B493" s="6">
        <v>1523</v>
      </c>
      <c r="C493" s="59">
        <v>713</v>
      </c>
      <c r="D493" s="16">
        <f>C493-B493</f>
        <v>-810</v>
      </c>
      <c r="F493" s="54"/>
      <c r="G493" s="98"/>
    </row>
    <row r="494" spans="1:7" ht="12.75">
      <c r="A494" s="5" t="s">
        <v>149</v>
      </c>
      <c r="B494" s="6">
        <v>0</v>
      </c>
      <c r="C494" s="59">
        <v>-400</v>
      </c>
      <c r="D494" s="16">
        <f aca="true" t="shared" si="5" ref="D494:D500">C494-B494</f>
        <v>-400</v>
      </c>
      <c r="F494" s="54"/>
      <c r="G494" s="98"/>
    </row>
    <row r="495" spans="1:7" ht="12.75">
      <c r="A495" s="5" t="s">
        <v>25</v>
      </c>
      <c r="B495" s="6">
        <v>-509</v>
      </c>
      <c r="C495" s="59">
        <v>-137541</v>
      </c>
      <c r="D495" s="16">
        <f t="shared" si="5"/>
        <v>-137032</v>
      </c>
      <c r="F495" s="54"/>
      <c r="G495" s="98"/>
    </row>
    <row r="496" spans="1:7" ht="12.75">
      <c r="A496" s="5" t="s">
        <v>151</v>
      </c>
      <c r="B496" s="6">
        <v>0</v>
      </c>
      <c r="C496" s="59">
        <v>-5158</v>
      </c>
      <c r="D496" s="16">
        <f t="shared" si="5"/>
        <v>-5158</v>
      </c>
      <c r="F496" s="54"/>
      <c r="G496" s="98"/>
    </row>
    <row r="497" spans="1:7" ht="12.75">
      <c r="A497" s="5" t="s">
        <v>152</v>
      </c>
      <c r="B497" s="6">
        <v>0</v>
      </c>
      <c r="C497" s="59">
        <v>-75</v>
      </c>
      <c r="D497" s="16">
        <f t="shared" si="5"/>
        <v>-75</v>
      </c>
      <c r="F497" s="54"/>
      <c r="G497" s="98"/>
    </row>
    <row r="498" spans="1:7" ht="12.75">
      <c r="A498" s="5" t="s">
        <v>153</v>
      </c>
      <c r="B498" s="6">
        <v>0</v>
      </c>
      <c r="C498" s="59">
        <v>31</v>
      </c>
      <c r="D498" s="16">
        <f t="shared" si="5"/>
        <v>31</v>
      </c>
      <c r="F498" s="54"/>
      <c r="G498" s="98"/>
    </row>
    <row r="499" spans="1:7" ht="12.75">
      <c r="A499" s="5" t="s">
        <v>150</v>
      </c>
      <c r="B499" s="6">
        <v>0</v>
      </c>
      <c r="C499" s="59">
        <v>44093</v>
      </c>
      <c r="D499" s="16">
        <f t="shared" si="5"/>
        <v>44093</v>
      </c>
      <c r="F499" s="54"/>
      <c r="G499" s="98"/>
    </row>
    <row r="500" spans="1:7" ht="12.75">
      <c r="A500" s="5" t="s">
        <v>26</v>
      </c>
      <c r="B500" s="6">
        <v>1386</v>
      </c>
      <c r="C500" s="59">
        <v>542</v>
      </c>
      <c r="D500" s="16">
        <f t="shared" si="5"/>
        <v>-844</v>
      </c>
      <c r="F500" s="54"/>
      <c r="G500" s="98"/>
    </row>
    <row r="501" spans="1:7" ht="13.5" thickBot="1">
      <c r="A501" s="12"/>
      <c r="B501" s="25"/>
      <c r="C501" s="25"/>
      <c r="D501" s="33"/>
      <c r="F501" s="54"/>
      <c r="G501" s="98"/>
    </row>
    <row r="502" spans="1:7" ht="13.5" thickBot="1">
      <c r="A502" s="24" t="s">
        <v>75</v>
      </c>
      <c r="B502" s="25">
        <f>SUM(B491:B501)</f>
        <v>2117</v>
      </c>
      <c r="C502" s="25">
        <f>SUM(C491:C501)</f>
        <v>-98356</v>
      </c>
      <c r="D502" s="25">
        <f>C502-B502</f>
        <v>-100473</v>
      </c>
      <c r="F502" s="54"/>
      <c r="G502" s="98"/>
    </row>
    <row r="504" spans="1:5" ht="41.25" customHeight="1">
      <c r="A504" s="137" t="s">
        <v>169</v>
      </c>
      <c r="B504" s="137"/>
      <c r="C504" s="137"/>
      <c r="D504" s="137"/>
      <c r="E504" s="127"/>
    </row>
    <row r="506" spans="1:7" ht="12.75">
      <c r="A506" s="130"/>
      <c r="B506" s="36" t="s">
        <v>144</v>
      </c>
      <c r="C506" s="36" t="s">
        <v>145</v>
      </c>
      <c r="D506" s="36" t="s">
        <v>70</v>
      </c>
      <c r="F506" s="54"/>
      <c r="G506" s="98"/>
    </row>
    <row r="507" spans="1:7" ht="12.75">
      <c r="A507" s="131"/>
      <c r="B507" s="37" t="s">
        <v>95</v>
      </c>
      <c r="C507" s="37" t="s">
        <v>95</v>
      </c>
      <c r="D507" s="37" t="s">
        <v>95</v>
      </c>
      <c r="F507" s="54"/>
      <c r="G507" s="98"/>
    </row>
    <row r="508" spans="1:7" ht="12.75">
      <c r="A508" s="64" t="s">
        <v>75</v>
      </c>
      <c r="B508" s="40">
        <f>B502/1000</f>
        <v>2.117</v>
      </c>
      <c r="C508" s="40">
        <f>C502/1000</f>
        <v>-98.356</v>
      </c>
      <c r="D508" s="40">
        <f>D502/1000</f>
        <v>-100.473</v>
      </c>
      <c r="F508" s="54"/>
      <c r="G508" s="98"/>
    </row>
    <row r="509" spans="1:7" ht="12.75">
      <c r="A509" s="107"/>
      <c r="B509" s="108"/>
      <c r="C509" s="108"/>
      <c r="D509" s="108"/>
      <c r="F509" s="54"/>
      <c r="G509" s="98"/>
    </row>
    <row r="510" spans="1:7" ht="12.75">
      <c r="A510" s="65" t="str">
        <f>A491</f>
        <v>7.28 Renter af kortfrist. tilgodehavender i øvrigt</v>
      </c>
      <c r="B510" s="41">
        <f>B491/1000</f>
        <v>-0.749</v>
      </c>
      <c r="C510" s="41">
        <f>C491/1000</f>
        <v>-0.686</v>
      </c>
      <c r="D510" s="41">
        <f>D491/1000</f>
        <v>0.063</v>
      </c>
      <c r="F510" s="54"/>
      <c r="G510" s="98"/>
    </row>
    <row r="511" spans="1:7" ht="12.75">
      <c r="A511" s="91" t="s">
        <v>170</v>
      </c>
      <c r="B511" s="41"/>
      <c r="C511" s="41"/>
      <c r="D511" s="41"/>
      <c r="F511" s="54"/>
      <c r="G511" s="98"/>
    </row>
    <row r="512" spans="1:7" ht="12.75">
      <c r="A512" s="38"/>
      <c r="B512" s="41"/>
      <c r="C512" s="41"/>
      <c r="D512" s="41"/>
      <c r="F512" s="54"/>
      <c r="G512" s="98"/>
    </row>
    <row r="513" spans="1:7" ht="12.75">
      <c r="A513" s="65" t="str">
        <f>A492</f>
        <v>7.52 Renter af kortfristet gæld i øvrigt</v>
      </c>
      <c r="B513" s="41">
        <f>B492/1000</f>
        <v>0.466</v>
      </c>
      <c r="C513" s="41">
        <f>C492/1000</f>
        <v>0.125</v>
      </c>
      <c r="D513" s="41">
        <f>D492/1000</f>
        <v>-0.341</v>
      </c>
      <c r="F513" s="54"/>
      <c r="G513" s="98"/>
    </row>
    <row r="514" spans="1:7" ht="12.75">
      <c r="A514" s="91" t="s">
        <v>170</v>
      </c>
      <c r="B514" s="41"/>
      <c r="C514" s="41"/>
      <c r="D514" s="41"/>
      <c r="F514" s="54"/>
      <c r="G514" s="98"/>
    </row>
    <row r="515" spans="1:7" ht="12.75">
      <c r="A515" s="38"/>
      <c r="B515" s="41"/>
      <c r="C515" s="41"/>
      <c r="D515" s="41"/>
      <c r="F515" s="54"/>
      <c r="G515" s="98"/>
    </row>
    <row r="516" spans="1:7" ht="12.75">
      <c r="A516" s="65" t="str">
        <f>A493</f>
        <v>7.55 Renter af langfristet gæld</v>
      </c>
      <c r="B516" s="41">
        <f>B493/1000</f>
        <v>1.523</v>
      </c>
      <c r="C516" s="41">
        <f>C493/1000</f>
        <v>0.713</v>
      </c>
      <c r="D516" s="41">
        <f>D493/1000</f>
        <v>-0.81</v>
      </c>
      <c r="F516" s="54"/>
      <c r="G516" s="98"/>
    </row>
    <row r="517" spans="1:7" ht="12.75">
      <c r="A517" s="91" t="s">
        <v>170</v>
      </c>
      <c r="B517" s="41"/>
      <c r="C517" s="41"/>
      <c r="D517" s="41"/>
      <c r="F517" s="54"/>
      <c r="G517" s="98"/>
    </row>
    <row r="518" spans="1:7" ht="12.75">
      <c r="A518" s="129"/>
      <c r="B518" s="41"/>
      <c r="C518" s="41"/>
      <c r="D518" s="41"/>
      <c r="F518" s="54"/>
      <c r="G518" s="98"/>
    </row>
    <row r="519" spans="1:7" ht="12.75">
      <c r="A519" s="65" t="str">
        <f>A494</f>
        <v>8.25 Forskydninger i tilgodeh. hos staten</v>
      </c>
      <c r="B519" s="41">
        <f>B494/1000</f>
        <v>0</v>
      </c>
      <c r="C519" s="41">
        <f>C494/1000</f>
        <v>-0.4</v>
      </c>
      <c r="D519" s="41">
        <f>D494/1000</f>
        <v>-0.4</v>
      </c>
      <c r="F519" s="54"/>
      <c r="G519" s="98"/>
    </row>
    <row r="520" spans="1:7" ht="12.75">
      <c r="A520" s="91" t="s">
        <v>170</v>
      </c>
      <c r="B520" s="41"/>
      <c r="C520" s="41"/>
      <c r="D520" s="41"/>
      <c r="F520" s="54"/>
      <c r="G520" s="98"/>
    </row>
    <row r="521" spans="1:7" ht="12.75">
      <c r="A521" s="38"/>
      <c r="B521" s="41"/>
      <c r="C521" s="41"/>
      <c r="D521" s="41"/>
      <c r="F521" s="54"/>
      <c r="G521" s="98"/>
    </row>
    <row r="522" spans="1:7" ht="12.75">
      <c r="A522" s="65" t="str">
        <f>A495</f>
        <v>8.28 Forskydninger i kortfristede tilgodeh. i øvrigt</v>
      </c>
      <c r="B522" s="41">
        <f>B495/1000</f>
        <v>-0.509</v>
      </c>
      <c r="C522" s="41">
        <f>C495/1000</f>
        <v>-137.541</v>
      </c>
      <c r="D522" s="41">
        <f>D495/1000</f>
        <v>-137.032</v>
      </c>
      <c r="F522" s="54"/>
      <c r="G522" s="98"/>
    </row>
    <row r="523" spans="1:7" ht="178.5">
      <c r="A523" s="91" t="s">
        <v>171</v>
      </c>
      <c r="B523" s="41"/>
      <c r="C523" s="41"/>
      <c r="D523" s="41"/>
      <c r="F523" s="54"/>
      <c r="G523" s="98"/>
    </row>
    <row r="524" spans="1:7" ht="12.75">
      <c r="A524" s="129"/>
      <c r="B524" s="41"/>
      <c r="C524" s="41"/>
      <c r="D524" s="41"/>
      <c r="F524" s="54"/>
      <c r="G524" s="98"/>
    </row>
    <row r="525" spans="1:7" ht="12.75">
      <c r="A525" s="65" t="str">
        <f>A496</f>
        <v>8.32 Forskydninger i langfristede tilgodehavender</v>
      </c>
      <c r="B525" s="41">
        <f>B496/1000</f>
        <v>0</v>
      </c>
      <c r="C525" s="41">
        <f>C496/1000</f>
        <v>-5.158</v>
      </c>
      <c r="D525" s="41">
        <f>D496/1000</f>
        <v>-5.158</v>
      </c>
      <c r="F525" s="54"/>
      <c r="G525" s="98"/>
    </row>
    <row r="526" spans="1:7" ht="51">
      <c r="A526" s="91" t="s">
        <v>172</v>
      </c>
      <c r="B526" s="41"/>
      <c r="C526" s="41"/>
      <c r="D526" s="41"/>
      <c r="F526" s="54"/>
      <c r="G526" s="98"/>
    </row>
    <row r="527" spans="1:7" ht="12.75">
      <c r="A527" s="129"/>
      <c r="B527" s="41"/>
      <c r="C527" s="41"/>
      <c r="D527" s="41"/>
      <c r="F527" s="54"/>
      <c r="G527" s="98"/>
    </row>
    <row r="528" spans="1:7" ht="12.75">
      <c r="A528" s="65" t="str">
        <f>A497</f>
        <v>8.42 Forskydninger i aktiver tilh. fonds, legater m.v.</v>
      </c>
      <c r="B528" s="41">
        <f>B497/1000</f>
        <v>0</v>
      </c>
      <c r="C528" s="41">
        <f>C497/1000</f>
        <v>-0.075</v>
      </c>
      <c r="D528" s="41">
        <f>D497/1000</f>
        <v>-0.075</v>
      </c>
      <c r="F528" s="54"/>
      <c r="G528" s="98"/>
    </row>
    <row r="529" spans="1:7" ht="12.75">
      <c r="A529" s="91" t="s">
        <v>170</v>
      </c>
      <c r="B529" s="41"/>
      <c r="C529" s="41"/>
      <c r="D529" s="41"/>
      <c r="F529" s="54"/>
      <c r="G529" s="98"/>
    </row>
    <row r="530" spans="1:7" ht="12.75">
      <c r="A530" s="129"/>
      <c r="B530" s="41"/>
      <c r="C530" s="41"/>
      <c r="D530" s="41"/>
      <c r="F530" s="54"/>
      <c r="G530" s="98"/>
    </row>
    <row r="531" spans="1:7" ht="12.75">
      <c r="A531" s="65" t="str">
        <f>A498</f>
        <v>8.45 Forskydninger i passiver tilh. Fonds, legater m.v.</v>
      </c>
      <c r="B531" s="41">
        <f>B498/1000</f>
        <v>0</v>
      </c>
      <c r="C531" s="41">
        <f>C498/1000</f>
        <v>0.031</v>
      </c>
      <c r="D531" s="41">
        <f>D498/1000</f>
        <v>0.031</v>
      </c>
      <c r="F531" s="54"/>
      <c r="G531" s="98"/>
    </row>
    <row r="532" spans="1:7" ht="12.75">
      <c r="A532" s="91" t="s">
        <v>170</v>
      </c>
      <c r="B532" s="41"/>
      <c r="C532" s="41"/>
      <c r="D532" s="41"/>
      <c r="F532" s="54"/>
      <c r="G532" s="98"/>
    </row>
    <row r="533" spans="1:7" ht="12.75">
      <c r="A533" s="129"/>
      <c r="B533" s="41"/>
      <c r="C533" s="41"/>
      <c r="D533" s="41"/>
      <c r="F533" s="54"/>
      <c r="G533" s="98"/>
    </row>
    <row r="534" spans="1:7" ht="12.75">
      <c r="A534" s="65" t="str">
        <f>A499</f>
        <v>8.52 Forskydninger i kortfristet gæld i øvrigt</v>
      </c>
      <c r="B534" s="41">
        <f>B499/1000</f>
        <v>0</v>
      </c>
      <c r="C534" s="41">
        <f>C499/1000</f>
        <v>44.093</v>
      </c>
      <c r="D534" s="41">
        <f>D499/1000</f>
        <v>44.093</v>
      </c>
      <c r="F534" s="54"/>
      <c r="G534" s="98"/>
    </row>
    <row r="535" spans="1:7" ht="114.75">
      <c r="A535" s="91" t="s">
        <v>173</v>
      </c>
      <c r="B535" s="41"/>
      <c r="C535" s="41"/>
      <c r="D535" s="41"/>
      <c r="F535" s="54"/>
      <c r="G535" s="98"/>
    </row>
    <row r="536" spans="1:7" ht="12.75">
      <c r="A536" s="38"/>
      <c r="B536" s="41"/>
      <c r="C536" s="41"/>
      <c r="D536" s="41"/>
      <c r="F536" s="54"/>
      <c r="G536" s="98"/>
    </row>
    <row r="537" spans="1:7" ht="12.75">
      <c r="A537" s="38" t="str">
        <f>A500</f>
        <v>8.55 Forskydninger i langfristet gæld</v>
      </c>
      <c r="B537" s="41">
        <f>B500/1000</f>
        <v>1.386</v>
      </c>
      <c r="C537" s="41">
        <f>C500/1000</f>
        <v>0.542</v>
      </c>
      <c r="D537" s="41">
        <f>D500/1000</f>
        <v>-0.844</v>
      </c>
      <c r="F537" s="54"/>
      <c r="G537" s="98"/>
    </row>
    <row r="538" spans="1:7" ht="12.75">
      <c r="A538" s="91" t="s">
        <v>170</v>
      </c>
      <c r="B538" s="41"/>
      <c r="C538" s="41"/>
      <c r="D538" s="41"/>
      <c r="F538" s="54"/>
      <c r="G538" s="98"/>
    </row>
    <row r="539" spans="1:7" ht="12.75">
      <c r="A539" s="42"/>
      <c r="B539" s="43"/>
      <c r="C539" s="43"/>
      <c r="D539" s="43"/>
      <c r="F539" s="54"/>
      <c r="G539" s="98"/>
    </row>
    <row r="541" spans="1:5" ht="12.75">
      <c r="A541" s="67" t="s">
        <v>154</v>
      </c>
      <c r="B541" s="68"/>
      <c r="C541" s="68"/>
      <c r="D541" s="68"/>
      <c r="E541" s="68"/>
    </row>
    <row r="542" spans="1:5" ht="12.75">
      <c r="A542" s="69"/>
      <c r="B542" s="71" t="s">
        <v>155</v>
      </c>
      <c r="C542" s="70" t="s">
        <v>156</v>
      </c>
      <c r="D542" s="71" t="s">
        <v>157</v>
      </c>
      <c r="E542" s="72" t="s">
        <v>158</v>
      </c>
    </row>
    <row r="543" spans="1:5" ht="12.75">
      <c r="A543" s="73" t="s">
        <v>159</v>
      </c>
      <c r="B543" s="74">
        <v>4150119</v>
      </c>
      <c r="C543" s="75">
        <v>0</v>
      </c>
      <c r="D543" s="74">
        <f>SUM(D544:D548)</f>
        <v>-3299129</v>
      </c>
      <c r="E543" s="76">
        <f>B543+D543</f>
        <v>850990</v>
      </c>
    </row>
    <row r="544" spans="1:5" ht="12.75">
      <c r="A544" s="77" t="s">
        <v>55</v>
      </c>
      <c r="B544" s="79">
        <v>3593307</v>
      </c>
      <c r="C544" s="78">
        <v>0</v>
      </c>
      <c r="D544" s="80">
        <v>-3155952</v>
      </c>
      <c r="E544" s="81">
        <f aca="true" t="shared" si="6" ref="E544:E553">B544+D544</f>
        <v>437355</v>
      </c>
    </row>
    <row r="545" spans="1:5" ht="12.75">
      <c r="A545" s="77" t="s">
        <v>160</v>
      </c>
      <c r="B545" s="79">
        <v>400</v>
      </c>
      <c r="C545" s="78">
        <v>0</v>
      </c>
      <c r="D545" s="80">
        <v>-400</v>
      </c>
      <c r="E545" s="81">
        <f t="shared" si="6"/>
        <v>0</v>
      </c>
    </row>
    <row r="546" spans="1:5" ht="12.75">
      <c r="A546" s="77" t="s">
        <v>161</v>
      </c>
      <c r="B546" s="79">
        <v>525630</v>
      </c>
      <c r="C546" s="78">
        <v>0</v>
      </c>
      <c r="D546" s="80">
        <v>-137544</v>
      </c>
      <c r="E546" s="81">
        <f t="shared" si="6"/>
        <v>388086</v>
      </c>
    </row>
    <row r="547" spans="1:5" ht="12.75">
      <c r="A547" s="77" t="s">
        <v>162</v>
      </c>
      <c r="B547" s="79">
        <v>30707</v>
      </c>
      <c r="C547" s="78">
        <v>0</v>
      </c>
      <c r="D547" s="80">
        <v>-5158</v>
      </c>
      <c r="E547" s="81">
        <f t="shared" si="6"/>
        <v>25549</v>
      </c>
    </row>
    <row r="548" spans="1:5" ht="12.75">
      <c r="A548" s="77" t="s">
        <v>163</v>
      </c>
      <c r="B548" s="79">
        <v>75</v>
      </c>
      <c r="C548" s="78">
        <v>0</v>
      </c>
      <c r="D548" s="80">
        <v>-75</v>
      </c>
      <c r="E548" s="81">
        <f t="shared" si="6"/>
        <v>0</v>
      </c>
    </row>
    <row r="549" spans="1:5" ht="12.75">
      <c r="A549" s="82" t="s">
        <v>164</v>
      </c>
      <c r="B549" s="83">
        <v>-4150119</v>
      </c>
      <c r="C549" s="84">
        <v>0</v>
      </c>
      <c r="D549" s="83">
        <f>SUM(D550:D553)</f>
        <v>3299129</v>
      </c>
      <c r="E549" s="85">
        <f t="shared" si="6"/>
        <v>-850990</v>
      </c>
    </row>
    <row r="550" spans="1:5" ht="12.75">
      <c r="A550" s="77" t="s">
        <v>165</v>
      </c>
      <c r="B550" s="79">
        <v>-900</v>
      </c>
      <c r="C550" s="78">
        <v>0</v>
      </c>
      <c r="D550" s="80">
        <v>31</v>
      </c>
      <c r="E550" s="81">
        <f t="shared" si="6"/>
        <v>-869</v>
      </c>
    </row>
    <row r="551" spans="1:5" ht="12.75">
      <c r="A551" s="77" t="s">
        <v>166</v>
      </c>
      <c r="B551" s="79">
        <v>-313378</v>
      </c>
      <c r="C551" s="78">
        <v>0</v>
      </c>
      <c r="D551" s="80">
        <v>44093</v>
      </c>
      <c r="E551" s="81">
        <f t="shared" si="6"/>
        <v>-269285</v>
      </c>
    </row>
    <row r="552" spans="1:5" ht="12.75">
      <c r="A552" s="77" t="s">
        <v>167</v>
      </c>
      <c r="B552" s="79">
        <v>-14699</v>
      </c>
      <c r="C552" s="78">
        <v>0</v>
      </c>
      <c r="D552" s="80">
        <v>542</v>
      </c>
      <c r="E552" s="81">
        <f t="shared" si="6"/>
        <v>-14157</v>
      </c>
    </row>
    <row r="553" spans="1:5" ht="12.75">
      <c r="A553" s="86" t="s">
        <v>168</v>
      </c>
      <c r="B553" s="88">
        <v>-3821142</v>
      </c>
      <c r="C553" s="87">
        <v>0</v>
      </c>
      <c r="D553" s="89">
        <v>3254463</v>
      </c>
      <c r="E553" s="90">
        <f t="shared" si="6"/>
        <v>-566679</v>
      </c>
    </row>
  </sheetData>
  <mergeCells count="60">
    <mergeCell ref="A506:A507"/>
    <mergeCell ref="C433:C436"/>
    <mergeCell ref="D433:D436"/>
    <mergeCell ref="A451:D451"/>
    <mergeCell ref="A453:A454"/>
    <mergeCell ref="B433:B436"/>
    <mergeCell ref="D484:D487"/>
    <mergeCell ref="C484:C487"/>
    <mergeCell ref="A504:D504"/>
    <mergeCell ref="B484:B487"/>
    <mergeCell ref="A411:A412"/>
    <mergeCell ref="D359:D362"/>
    <mergeCell ref="A373:D373"/>
    <mergeCell ref="A375:A376"/>
    <mergeCell ref="B359:B362"/>
    <mergeCell ref="C359:C362"/>
    <mergeCell ref="D394:D397"/>
    <mergeCell ref="B394:B397"/>
    <mergeCell ref="C394:C397"/>
    <mergeCell ref="A409:D409"/>
    <mergeCell ref="A344:D344"/>
    <mergeCell ref="A346:A347"/>
    <mergeCell ref="B332:B335"/>
    <mergeCell ref="C332:C335"/>
    <mergeCell ref="D332:D335"/>
    <mergeCell ref="A292:A293"/>
    <mergeCell ref="A228:A229"/>
    <mergeCell ref="C205:C208"/>
    <mergeCell ref="D205:D208"/>
    <mergeCell ref="A226:D226"/>
    <mergeCell ref="B205:B208"/>
    <mergeCell ref="C269:C272"/>
    <mergeCell ref="D269:D272"/>
    <mergeCell ref="A290:D290"/>
    <mergeCell ref="B269:B272"/>
    <mergeCell ref="D118:D121"/>
    <mergeCell ref="A135:D135"/>
    <mergeCell ref="A137:A138"/>
    <mergeCell ref="C166:C169"/>
    <mergeCell ref="D166:D169"/>
    <mergeCell ref="B5:B8"/>
    <mergeCell ref="C5:C8"/>
    <mergeCell ref="A30:D30"/>
    <mergeCell ref="D75:D78"/>
    <mergeCell ref="A75:A76"/>
    <mergeCell ref="B75:B78"/>
    <mergeCell ref="C75:C78"/>
    <mergeCell ref="D5:D8"/>
    <mergeCell ref="A32:D32"/>
    <mergeCell ref="A31:D31"/>
    <mergeCell ref="A183:A184"/>
    <mergeCell ref="A34:A35"/>
    <mergeCell ref="A118:A119"/>
    <mergeCell ref="B118:B121"/>
    <mergeCell ref="A166:A167"/>
    <mergeCell ref="B166:B169"/>
    <mergeCell ref="A95:D95"/>
    <mergeCell ref="A97:A98"/>
    <mergeCell ref="A181:D181"/>
    <mergeCell ref="C118:C121"/>
  </mergeCells>
  <printOptions/>
  <pageMargins left="0.75" right="0.75" top="1" bottom="1" header="0" footer="0"/>
  <pageSetup horizontalDpi="600" verticalDpi="600" orientation="portrait" paperSize="9" scale="70" r:id="rId1"/>
  <headerFooter alignWithMargins="0">
    <oddHeader>&amp;LBørne- og Ungdomsforvaltningens årsregnskab 2007</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Uddannelses- og Ungdomsforvaltningen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BUF</dc:creator>
  <cp:keywords/>
  <dc:description/>
  <cp:lastModifiedBy>Kaare Garnæs</cp:lastModifiedBy>
  <cp:lastPrinted>2008-03-03T09:53:29Z</cp:lastPrinted>
  <dcterms:created xsi:type="dcterms:W3CDTF">2006-10-05T12:12:15Z</dcterms:created>
  <dcterms:modified xsi:type="dcterms:W3CDTF">2008-03-03T10:50:06Z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ies>
</file>