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BUF</author>
  </authors>
  <commentList>
    <comment ref="C47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87.821 - jf. vedtaget budget.</t>
        </r>
      </text>
    </comment>
    <comment ref="C48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748 - jf. vedtaget budget.</t>
        </r>
      </text>
    </comment>
    <comment ref="C55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87.821 - jf. vedtaget budget.</t>
        </r>
      </text>
    </comment>
    <comment ref="C56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1.385 - jf. vedtaget budget.</t>
        </r>
      </text>
    </comment>
    <comment ref="C57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45.442 - jf. vedtaget budget.</t>
        </r>
      </text>
    </comment>
    <comment ref="C58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167 - jf. vedtaget budget.</t>
        </r>
      </text>
    </comment>
    <comment ref="C63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45.442 - jf. vedtaget budget.</t>
        </r>
      </text>
    </comment>
    <comment ref="C64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278 - jf. vedtaget budget.</t>
        </r>
      </text>
    </comment>
    <comment ref="C67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  <comment ref="C68" authorId="0">
      <text>
        <r>
          <rPr>
            <b/>
            <sz val="8"/>
            <rFont val="Tahoma"/>
            <family val="0"/>
          </rPr>
          <t>BUF:</t>
        </r>
        <r>
          <rPr>
            <sz val="8"/>
            <rFont val="Tahoma"/>
            <family val="0"/>
          </rPr>
          <t xml:space="preserve">
Dette fremgår ikke af vedtaget budget, men er efterfølgende blevet udspecificeret på fritidshjem ogprivate SFO'er.</t>
        </r>
      </text>
    </comment>
  </commentList>
</comments>
</file>

<file path=xl/sharedStrings.xml><?xml version="1.0" encoding="utf-8"?>
<sst xmlns="http://schemas.openxmlformats.org/spreadsheetml/2006/main" count="113" uniqueCount="54">
  <si>
    <t>Børne- og Ungdomsforvaltningen</t>
  </si>
  <si>
    <t>Aktivitet</t>
  </si>
  <si>
    <t>Bevilling</t>
  </si>
  <si>
    <t>Budget</t>
  </si>
  <si>
    <t>Realiseret</t>
  </si>
  <si>
    <t>FR</t>
  </si>
  <si>
    <t>Afvigelse</t>
  </si>
  <si>
    <t>Bevillingsområde</t>
  </si>
  <si>
    <t>Undervisning</t>
  </si>
  <si>
    <t>ES - Undervisning</t>
  </si>
  <si>
    <t>Enhedspris</t>
  </si>
  <si>
    <t>Ungdommens uddannelsesvejledning</t>
  </si>
  <si>
    <t>Specialundervisning</t>
  </si>
  <si>
    <t>ES - Specialundervisning</t>
  </si>
  <si>
    <t>Privat børnepasning ½-2</t>
  </si>
  <si>
    <t>ES - Dagtilbud</t>
  </si>
  <si>
    <t>Privat børnepasning 3-5</t>
  </si>
  <si>
    <t>Købte pladser ½-2</t>
  </si>
  <si>
    <t>Købte pladser 3-5</t>
  </si>
  <si>
    <t>Solgte pladser ½-2</t>
  </si>
  <si>
    <t>Solgte pladser 3-5</t>
  </si>
  <si>
    <t>Solgte pladser 6-9</t>
  </si>
  <si>
    <t>Dagpleje</t>
  </si>
  <si>
    <t>Vuggestue</t>
  </si>
  <si>
    <t>Børnehave</t>
  </si>
  <si>
    <t>Fritidshjem</t>
  </si>
  <si>
    <t>Klub</t>
  </si>
  <si>
    <t>Puljeinstitutioner ½-2</t>
  </si>
  <si>
    <t>Puljeinstitutioner 3-5</t>
  </si>
  <si>
    <t>Puljepladser ½-2 købt</t>
  </si>
  <si>
    <t>Puljepladser 3-5 købt</t>
  </si>
  <si>
    <t>Andre faste ejendomme</t>
  </si>
  <si>
    <t>RS - Dagtilbud</t>
  </si>
  <si>
    <t>Bemandede legepladser</t>
  </si>
  <si>
    <t>Sundhedsplejen</t>
  </si>
  <si>
    <t>ES - Sundhed</t>
  </si>
  <si>
    <t>Specialbørnehave</t>
  </si>
  <si>
    <t>ES - Dagtilbud - Special</t>
  </si>
  <si>
    <t>Specialklubber</t>
  </si>
  <si>
    <t>Børnklinikken</t>
  </si>
  <si>
    <t>RS - Dagtilbud - Special</t>
  </si>
  <si>
    <t>Børne- og ungdomstandplejen</t>
  </si>
  <si>
    <t>Naturskole- og miljøtilbud</t>
  </si>
  <si>
    <t>ES - Miljø</t>
  </si>
  <si>
    <t>Organisations- og IT-udvikling</t>
  </si>
  <si>
    <t>RS - Administration</t>
  </si>
  <si>
    <t>Driftsbaseret aktivitet</t>
  </si>
  <si>
    <t>Sundhedstilbud til skoleelever</t>
  </si>
  <si>
    <t>ES - Fritidshjem og Klubber</t>
  </si>
  <si>
    <t>Private SFO</t>
  </si>
  <si>
    <t>Klubber</t>
  </si>
  <si>
    <t>Fritidshjem - special</t>
  </si>
  <si>
    <t>ES - Fritidshjem og Klubber - Special</t>
  </si>
  <si>
    <t>Klubber - special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</si>
</sst>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3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2" borderId="6" xfId="0" applyFont="1" applyFill="1" applyBorder="1" applyAlignment="1">
      <alignment horizontal="left" indent="2"/>
    </xf>
    <xf numFmtId="3" fontId="2" fillId="3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3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left" indent="2"/>
    </xf>
    <xf numFmtId="0" fontId="0" fillId="3" borderId="7" xfId="0" applyFont="1" applyFill="1" applyBorder="1" applyAlignment="1">
      <alignment/>
    </xf>
    <xf numFmtId="0" fontId="5" fillId="2" borderId="0" xfId="0" applyFont="1" applyFill="1" applyBorder="1" applyAlignment="1">
      <alignment horizontal="left" indent="2"/>
    </xf>
    <xf numFmtId="0" fontId="2" fillId="2" borderId="6" xfId="0" applyFont="1" applyFill="1" applyBorder="1" applyAlignment="1">
      <alignment horizontal="left"/>
    </xf>
    <xf numFmtId="3" fontId="0" fillId="3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0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5" fillId="2" borderId="9" xfId="0" applyFont="1" applyFill="1" applyBorder="1" applyAlignment="1">
      <alignment horizontal="left" indent="2"/>
    </xf>
    <xf numFmtId="3" fontId="2" fillId="3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4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1.57421875" style="0" bestFit="1" customWidth="1"/>
    <col min="2" max="3" width="10.421875" style="0" bestFit="1" customWidth="1"/>
    <col min="4" max="6" width="10.140625" style="0" bestFit="1" customWidth="1"/>
    <col min="7" max="7" width="18.57421875" style="0" customWidth="1"/>
    <col min="8" max="8" width="10.8515625" style="0" bestFit="1" customWidth="1"/>
    <col min="9" max="9" width="11.140625" style="0" bestFit="1" customWidth="1"/>
  </cols>
  <sheetData>
    <row r="1" ht="12.75">
      <c r="A1" s="39" t="s">
        <v>0</v>
      </c>
    </row>
    <row r="2" ht="13.5" thickBot="1">
      <c r="A2" s="40"/>
    </row>
    <row r="3" spans="1:7" ht="12.75">
      <c r="A3" s="4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41" t="s">
        <v>6</v>
      </c>
      <c r="G3" s="43" t="s">
        <v>7</v>
      </c>
    </row>
    <row r="4" spans="1:7" ht="12.75">
      <c r="A4" s="42"/>
      <c r="B4" s="1">
        <v>2007</v>
      </c>
      <c r="C4" s="1">
        <v>2007</v>
      </c>
      <c r="D4" s="1">
        <v>2007</v>
      </c>
      <c r="E4" s="1">
        <v>2007</v>
      </c>
      <c r="F4" s="42"/>
      <c r="G4" s="44"/>
    </row>
    <row r="5" spans="1:9" ht="12.75">
      <c r="A5" s="2" t="s">
        <v>8</v>
      </c>
      <c r="B5" s="3"/>
      <c r="C5" s="4">
        <v>45433</v>
      </c>
      <c r="D5" s="5">
        <f aca="true" t="shared" si="0" ref="D5:D10">E5</f>
        <v>44294</v>
      </c>
      <c r="E5" s="5">
        <v>44294</v>
      </c>
      <c r="F5" s="6">
        <f aca="true" t="shared" si="1" ref="F5:F68">E5-C5</f>
        <v>-1139</v>
      </c>
      <c r="G5" s="38" t="s">
        <v>9</v>
      </c>
      <c r="H5" s="7"/>
      <c r="I5" s="8"/>
    </row>
    <row r="6" spans="1:9" ht="12.75">
      <c r="A6" s="9" t="s">
        <v>10</v>
      </c>
      <c r="B6" s="10">
        <f>(C5*C6)/1000</f>
        <v>2219220.318</v>
      </c>
      <c r="C6" s="11">
        <v>48846</v>
      </c>
      <c r="D6" s="12">
        <f t="shared" si="0"/>
        <v>50102.05260306136</v>
      </c>
      <c r="E6" s="12">
        <f>B6/E5*1000</f>
        <v>50102.05260306136</v>
      </c>
      <c r="F6" s="13">
        <f t="shared" si="1"/>
        <v>1256.0526030613619</v>
      </c>
      <c r="G6" s="38"/>
      <c r="H6" s="8"/>
      <c r="I6" s="8"/>
    </row>
    <row r="7" spans="1:9" ht="12.75">
      <c r="A7" s="14" t="s">
        <v>11</v>
      </c>
      <c r="B7" s="10"/>
      <c r="C7" s="15">
        <v>91710</v>
      </c>
      <c r="D7" s="12">
        <f t="shared" si="0"/>
        <v>92672</v>
      </c>
      <c r="E7" s="16">
        <v>92672</v>
      </c>
      <c r="F7" s="17">
        <f t="shared" si="1"/>
        <v>962</v>
      </c>
      <c r="G7" s="38" t="s">
        <v>9</v>
      </c>
      <c r="H7" s="7"/>
      <c r="I7" s="8"/>
    </row>
    <row r="8" spans="1:9" ht="12.75">
      <c r="A8" s="9" t="s">
        <v>10</v>
      </c>
      <c r="B8" s="10">
        <f>(C7*C8)/1000</f>
        <v>45763.29</v>
      </c>
      <c r="C8" s="11">
        <v>499</v>
      </c>
      <c r="D8" s="12">
        <f t="shared" si="0"/>
        <v>493.82003194060775</v>
      </c>
      <c r="E8" s="12">
        <f>B8/E7*1000</f>
        <v>493.82003194060775</v>
      </c>
      <c r="F8" s="13">
        <f t="shared" si="1"/>
        <v>-5.179968059392252</v>
      </c>
      <c r="G8" s="38"/>
      <c r="H8" s="8"/>
      <c r="I8" s="8"/>
    </row>
    <row r="9" spans="1:9" ht="12.75">
      <c r="A9" s="14" t="s">
        <v>12</v>
      </c>
      <c r="B9" s="10"/>
      <c r="C9" s="15">
        <v>1684</v>
      </c>
      <c r="D9" s="12">
        <f t="shared" si="0"/>
        <v>1800</v>
      </c>
      <c r="E9" s="16">
        <v>1800</v>
      </c>
      <c r="F9" s="17">
        <f t="shared" si="1"/>
        <v>116</v>
      </c>
      <c r="G9" s="38" t="s">
        <v>13</v>
      </c>
      <c r="H9" s="7"/>
      <c r="I9" s="8"/>
    </row>
    <row r="10" spans="1:9" ht="12.75">
      <c r="A10" s="9" t="s">
        <v>10</v>
      </c>
      <c r="B10" s="10">
        <f>(C9*C10)/1000</f>
        <v>451397.884</v>
      </c>
      <c r="C10" s="11">
        <v>268051</v>
      </c>
      <c r="D10" s="12">
        <f t="shared" si="0"/>
        <v>250776.60222222222</v>
      </c>
      <c r="E10" s="12">
        <f>B10/E9*1000</f>
        <v>250776.60222222222</v>
      </c>
      <c r="F10" s="13">
        <f t="shared" si="1"/>
        <v>-17274.397777777776</v>
      </c>
      <c r="G10" s="38"/>
      <c r="H10" s="8"/>
      <c r="I10" s="8"/>
    </row>
    <row r="11" spans="1:9" ht="12.75">
      <c r="A11" s="14" t="s">
        <v>14</v>
      </c>
      <c r="B11" s="10"/>
      <c r="C11" s="15">
        <v>149</v>
      </c>
      <c r="D11" s="7">
        <v>149</v>
      </c>
      <c r="E11" s="7">
        <v>149</v>
      </c>
      <c r="F11" s="13">
        <f t="shared" si="1"/>
        <v>0</v>
      </c>
      <c r="G11" s="38" t="s">
        <v>15</v>
      </c>
      <c r="H11" s="7"/>
      <c r="I11" s="8"/>
    </row>
    <row r="12" spans="1:9" ht="12.75">
      <c r="A12" s="9" t="s">
        <v>10</v>
      </c>
      <c r="B12" s="10">
        <f>(C11*C12)/1000</f>
        <v>13849.401</v>
      </c>
      <c r="C12" s="11">
        <v>92949</v>
      </c>
      <c r="D12" s="18">
        <v>92949</v>
      </c>
      <c r="E12" s="18">
        <v>92949</v>
      </c>
      <c r="F12" s="13">
        <f t="shared" si="1"/>
        <v>0</v>
      </c>
      <c r="G12" s="38"/>
      <c r="H12" s="8"/>
      <c r="I12" s="8"/>
    </row>
    <row r="13" spans="1:9" ht="12.75">
      <c r="A13" s="14" t="s">
        <v>16</v>
      </c>
      <c r="B13" s="10"/>
      <c r="C13" s="15">
        <v>66</v>
      </c>
      <c r="D13" s="7">
        <v>66</v>
      </c>
      <c r="E13" s="7">
        <v>66</v>
      </c>
      <c r="F13" s="13">
        <f t="shared" si="1"/>
        <v>0</v>
      </c>
      <c r="G13" s="38" t="s">
        <v>15</v>
      </c>
      <c r="H13" s="7"/>
      <c r="I13" s="8"/>
    </row>
    <row r="14" spans="1:9" ht="12.75">
      <c r="A14" s="9" t="s">
        <v>10</v>
      </c>
      <c r="B14" s="10">
        <f>(C13*C14)/1000</f>
        <v>4671.48</v>
      </c>
      <c r="C14" s="11">
        <v>70780</v>
      </c>
      <c r="D14" s="18">
        <v>70780</v>
      </c>
      <c r="E14" s="18">
        <v>70780</v>
      </c>
      <c r="F14" s="13">
        <f t="shared" si="1"/>
        <v>0</v>
      </c>
      <c r="G14" s="38"/>
      <c r="H14" s="8"/>
      <c r="I14" s="8"/>
    </row>
    <row r="15" spans="1:9" ht="12.75">
      <c r="A15" s="14" t="s">
        <v>17</v>
      </c>
      <c r="B15" s="10"/>
      <c r="C15" s="15">
        <v>149</v>
      </c>
      <c r="D15" s="7">
        <v>149</v>
      </c>
      <c r="E15" s="7">
        <v>149</v>
      </c>
      <c r="F15" s="13">
        <f t="shared" si="1"/>
        <v>0</v>
      </c>
      <c r="G15" s="38" t="s">
        <v>15</v>
      </c>
      <c r="H15" s="7"/>
      <c r="I15" s="8"/>
    </row>
    <row r="16" spans="1:9" ht="12.75">
      <c r="A16" s="9" t="s">
        <v>10</v>
      </c>
      <c r="B16" s="10">
        <f>(C15*C16)/1000</f>
        <v>16006.325</v>
      </c>
      <c r="C16" s="11">
        <v>107425</v>
      </c>
      <c r="D16" s="18">
        <v>107425</v>
      </c>
      <c r="E16" s="18">
        <v>107425</v>
      </c>
      <c r="F16" s="13">
        <f t="shared" si="1"/>
        <v>0</v>
      </c>
      <c r="G16" s="38"/>
      <c r="H16" s="8"/>
      <c r="I16" s="8"/>
    </row>
    <row r="17" spans="1:9" ht="12.75">
      <c r="A17" s="14" t="s">
        <v>18</v>
      </c>
      <c r="B17" s="10"/>
      <c r="C17" s="15">
        <v>66</v>
      </c>
      <c r="D17" s="7">
        <v>66</v>
      </c>
      <c r="E17" s="7">
        <v>66</v>
      </c>
      <c r="F17" s="13">
        <f t="shared" si="1"/>
        <v>0</v>
      </c>
      <c r="G17" s="38" t="s">
        <v>15</v>
      </c>
      <c r="H17" s="7"/>
      <c r="I17" s="8"/>
    </row>
    <row r="18" spans="1:9" ht="12.75">
      <c r="A18" s="9" t="s">
        <v>10</v>
      </c>
      <c r="B18" s="10">
        <f>(C17*C18)/1000</f>
        <v>4355.67</v>
      </c>
      <c r="C18" s="11">
        <v>65995</v>
      </c>
      <c r="D18" s="18">
        <v>65995</v>
      </c>
      <c r="E18" s="18">
        <v>65995</v>
      </c>
      <c r="F18" s="13">
        <f t="shared" si="1"/>
        <v>0</v>
      </c>
      <c r="G18" s="38"/>
      <c r="H18" s="8"/>
      <c r="I18" s="8"/>
    </row>
    <row r="19" spans="1:9" ht="12.75">
      <c r="A19" s="14" t="s">
        <v>19</v>
      </c>
      <c r="B19" s="10"/>
      <c r="C19" s="15">
        <v>222</v>
      </c>
      <c r="D19" s="7">
        <v>222</v>
      </c>
      <c r="E19" s="7">
        <v>222</v>
      </c>
      <c r="F19" s="13">
        <f t="shared" si="1"/>
        <v>0</v>
      </c>
      <c r="G19" s="38" t="s">
        <v>15</v>
      </c>
      <c r="H19" s="7"/>
      <c r="I19" s="8"/>
    </row>
    <row r="20" spans="1:9" ht="12.75">
      <c r="A20" s="9" t="s">
        <v>10</v>
      </c>
      <c r="B20" s="10">
        <f>(C19*C20)/1000</f>
        <v>29032.494</v>
      </c>
      <c r="C20" s="11">
        <v>130777</v>
      </c>
      <c r="D20" s="18">
        <v>130777</v>
      </c>
      <c r="E20" s="18">
        <v>130777</v>
      </c>
      <c r="F20" s="13">
        <f t="shared" si="1"/>
        <v>0</v>
      </c>
      <c r="G20" s="38"/>
      <c r="H20" s="8"/>
      <c r="I20" s="8"/>
    </row>
    <row r="21" spans="1:9" ht="12.75">
      <c r="A21" s="14" t="s">
        <v>20</v>
      </c>
      <c r="B21" s="10"/>
      <c r="C21" s="15">
        <v>221</v>
      </c>
      <c r="D21" s="7">
        <v>221</v>
      </c>
      <c r="E21" s="7">
        <v>221</v>
      </c>
      <c r="F21" s="13">
        <f t="shared" si="1"/>
        <v>0</v>
      </c>
      <c r="G21" s="38" t="s">
        <v>15</v>
      </c>
      <c r="H21" s="7"/>
      <c r="I21" s="8"/>
    </row>
    <row r="22" spans="1:9" ht="12.75">
      <c r="A22" s="9" t="s">
        <v>10</v>
      </c>
      <c r="B22" s="10">
        <f>(C21*C22)/1000</f>
        <v>17403.75</v>
      </c>
      <c r="C22" s="11">
        <v>78750</v>
      </c>
      <c r="D22" s="18">
        <v>78750</v>
      </c>
      <c r="E22" s="18">
        <v>78750</v>
      </c>
      <c r="F22" s="13">
        <f t="shared" si="1"/>
        <v>0</v>
      </c>
      <c r="G22" s="38"/>
      <c r="H22" s="8"/>
      <c r="I22" s="8"/>
    </row>
    <row r="23" spans="1:9" ht="12.75">
      <c r="A23" s="14" t="s">
        <v>21</v>
      </c>
      <c r="B23" s="10"/>
      <c r="C23" s="15">
        <v>21</v>
      </c>
      <c r="D23" s="7">
        <v>21</v>
      </c>
      <c r="E23" s="7">
        <v>21</v>
      </c>
      <c r="F23" s="13">
        <f t="shared" si="1"/>
        <v>0</v>
      </c>
      <c r="G23" s="38" t="s">
        <v>15</v>
      </c>
      <c r="H23" s="7"/>
      <c r="I23" s="8"/>
    </row>
    <row r="24" spans="1:9" ht="12.75">
      <c r="A24" s="9" t="s">
        <v>10</v>
      </c>
      <c r="B24" s="10">
        <f>(C23*C24)/1000</f>
        <v>1399.44</v>
      </c>
      <c r="C24" s="11">
        <v>66640</v>
      </c>
      <c r="D24" s="18">
        <v>66640</v>
      </c>
      <c r="E24" s="18">
        <v>66640</v>
      </c>
      <c r="F24" s="13">
        <f t="shared" si="1"/>
        <v>0</v>
      </c>
      <c r="G24" s="38"/>
      <c r="H24" s="7"/>
      <c r="I24" s="8"/>
    </row>
    <row r="25" spans="1:9" ht="12.75">
      <c r="A25" s="14" t="s">
        <v>22</v>
      </c>
      <c r="B25" s="10"/>
      <c r="C25" s="15">
        <v>1068</v>
      </c>
      <c r="D25" s="7">
        <v>1068</v>
      </c>
      <c r="E25" s="7">
        <v>1068</v>
      </c>
      <c r="F25" s="13">
        <f t="shared" si="1"/>
        <v>0</v>
      </c>
      <c r="G25" s="38" t="s">
        <v>15</v>
      </c>
      <c r="H25" s="7"/>
      <c r="I25" s="8"/>
    </row>
    <row r="26" spans="1:9" ht="12.75">
      <c r="A26" s="9" t="s">
        <v>10</v>
      </c>
      <c r="B26" s="10">
        <f>(C25*C26)/1000</f>
        <v>122911.848</v>
      </c>
      <c r="C26" s="11">
        <v>115086</v>
      </c>
      <c r="D26" s="18">
        <v>115086</v>
      </c>
      <c r="E26" s="18">
        <v>115086</v>
      </c>
      <c r="F26" s="13">
        <f t="shared" si="1"/>
        <v>0</v>
      </c>
      <c r="G26" s="38"/>
      <c r="H26" s="8"/>
      <c r="I26" s="8"/>
    </row>
    <row r="27" spans="1:9" ht="12.75">
      <c r="A27" s="14" t="s">
        <v>23</v>
      </c>
      <c r="B27" s="10"/>
      <c r="C27" s="15">
        <v>10600</v>
      </c>
      <c r="D27" s="7">
        <v>10600</v>
      </c>
      <c r="E27" s="7">
        <v>10600</v>
      </c>
      <c r="F27" s="13">
        <f t="shared" si="1"/>
        <v>0</v>
      </c>
      <c r="G27" s="38" t="s">
        <v>15</v>
      </c>
      <c r="H27" s="7"/>
      <c r="I27" s="8"/>
    </row>
    <row r="28" spans="1:9" ht="12.75">
      <c r="A28" s="9" t="s">
        <v>10</v>
      </c>
      <c r="B28" s="10">
        <f>(C27*C28)/1000</f>
        <v>1148107.2</v>
      </c>
      <c r="C28" s="11">
        <v>108312</v>
      </c>
      <c r="D28" s="18">
        <v>108312</v>
      </c>
      <c r="E28" s="18">
        <v>108312</v>
      </c>
      <c r="F28" s="13">
        <f t="shared" si="1"/>
        <v>0</v>
      </c>
      <c r="G28" s="38"/>
      <c r="H28" s="8"/>
      <c r="I28" s="8"/>
    </row>
    <row r="29" spans="1:9" ht="12.75">
      <c r="A29" s="14" t="s">
        <v>24</v>
      </c>
      <c r="B29" s="10"/>
      <c r="C29" s="15">
        <v>17440</v>
      </c>
      <c r="D29" s="7">
        <v>17440</v>
      </c>
      <c r="E29" s="7">
        <v>17440</v>
      </c>
      <c r="F29" s="13">
        <f t="shared" si="1"/>
        <v>0</v>
      </c>
      <c r="G29" s="38" t="s">
        <v>15</v>
      </c>
      <c r="H29" s="7"/>
      <c r="I29" s="8"/>
    </row>
    <row r="30" spans="1:9" ht="12.75">
      <c r="A30" s="9" t="s">
        <v>10</v>
      </c>
      <c r="B30" s="10">
        <f>(C29*C30)/1000</f>
        <v>1163091.04</v>
      </c>
      <c r="C30" s="11">
        <v>66691</v>
      </c>
      <c r="D30" s="18">
        <v>66691</v>
      </c>
      <c r="E30" s="18">
        <v>66691</v>
      </c>
      <c r="F30" s="13">
        <f t="shared" si="1"/>
        <v>0</v>
      </c>
      <c r="G30" s="38"/>
      <c r="H30" s="8"/>
      <c r="I30" s="8"/>
    </row>
    <row r="31" spans="1:9" ht="12.75">
      <c r="A31" s="14" t="s">
        <v>25</v>
      </c>
      <c r="B31" s="10"/>
      <c r="C31" s="15">
        <v>2234</v>
      </c>
      <c r="D31" s="7">
        <v>2234</v>
      </c>
      <c r="E31" s="7">
        <v>2234</v>
      </c>
      <c r="F31" s="13">
        <f t="shared" si="1"/>
        <v>0</v>
      </c>
      <c r="G31" s="38" t="s">
        <v>15</v>
      </c>
      <c r="H31" s="7"/>
      <c r="I31" s="8"/>
    </row>
    <row r="32" spans="1:9" ht="12.75">
      <c r="A32" s="9" t="s">
        <v>10</v>
      </c>
      <c r="B32" s="10">
        <f>(C31*C32)/1000</f>
        <v>122190.864</v>
      </c>
      <c r="C32" s="11">
        <v>54696</v>
      </c>
      <c r="D32" s="18">
        <v>54696</v>
      </c>
      <c r="E32" s="18">
        <v>54696</v>
      </c>
      <c r="F32" s="13">
        <f t="shared" si="1"/>
        <v>0</v>
      </c>
      <c r="G32" s="38"/>
      <c r="H32" s="7"/>
      <c r="I32" s="8"/>
    </row>
    <row r="33" spans="1:9" ht="12.75">
      <c r="A33" s="14" t="s">
        <v>26</v>
      </c>
      <c r="B33" s="10"/>
      <c r="C33" s="15">
        <v>1315</v>
      </c>
      <c r="D33" s="7">
        <v>1315</v>
      </c>
      <c r="E33" s="7">
        <v>1315</v>
      </c>
      <c r="F33" s="13">
        <f t="shared" si="1"/>
        <v>0</v>
      </c>
      <c r="G33" s="38" t="s">
        <v>15</v>
      </c>
      <c r="H33" s="7"/>
      <c r="I33" s="8"/>
    </row>
    <row r="34" spans="1:9" ht="12.75">
      <c r="A34" s="9" t="s">
        <v>10</v>
      </c>
      <c r="B34" s="10">
        <f>(C33*C34)/1000</f>
        <v>31370.64</v>
      </c>
      <c r="C34" s="11">
        <v>23856</v>
      </c>
      <c r="D34" s="18">
        <v>23856</v>
      </c>
      <c r="E34" s="18">
        <v>23856</v>
      </c>
      <c r="F34" s="13">
        <f t="shared" si="1"/>
        <v>0</v>
      </c>
      <c r="G34" s="38"/>
      <c r="H34" s="8"/>
      <c r="I34" s="8"/>
    </row>
    <row r="35" spans="1:9" ht="12.75">
      <c r="A35" s="14" t="s">
        <v>27</v>
      </c>
      <c r="B35" s="10"/>
      <c r="C35" s="15">
        <v>152</v>
      </c>
      <c r="D35" s="7">
        <v>152</v>
      </c>
      <c r="E35" s="7">
        <v>152</v>
      </c>
      <c r="F35" s="13">
        <f t="shared" si="1"/>
        <v>0</v>
      </c>
      <c r="G35" s="38" t="s">
        <v>15</v>
      </c>
      <c r="H35" s="7"/>
      <c r="I35" s="8"/>
    </row>
    <row r="36" spans="1:9" ht="12.75">
      <c r="A36" s="9" t="s">
        <v>10</v>
      </c>
      <c r="B36" s="10">
        <f>(C35*C36)/1000</f>
        <v>15330.568</v>
      </c>
      <c r="C36" s="11">
        <v>100859</v>
      </c>
      <c r="D36" s="18">
        <v>100859</v>
      </c>
      <c r="E36" s="18">
        <v>100859</v>
      </c>
      <c r="F36" s="13">
        <f t="shared" si="1"/>
        <v>0</v>
      </c>
      <c r="G36" s="38"/>
      <c r="H36" s="8"/>
      <c r="I36" s="8"/>
    </row>
    <row r="37" spans="1:9" ht="12.75">
      <c r="A37" s="14" t="s">
        <v>28</v>
      </c>
      <c r="B37" s="10"/>
      <c r="C37" s="15">
        <v>200</v>
      </c>
      <c r="D37" s="7">
        <v>200</v>
      </c>
      <c r="E37" s="7">
        <v>200</v>
      </c>
      <c r="F37" s="13">
        <f t="shared" si="1"/>
        <v>0</v>
      </c>
      <c r="G37" s="38" t="s">
        <v>15</v>
      </c>
      <c r="H37" s="7"/>
      <c r="I37" s="8"/>
    </row>
    <row r="38" spans="1:9" ht="12.75">
      <c r="A38" s="9" t="s">
        <v>10</v>
      </c>
      <c r="B38" s="10">
        <f>(C37*C38)/1000</f>
        <v>10777.4</v>
      </c>
      <c r="C38" s="11">
        <v>53887</v>
      </c>
      <c r="D38" s="18">
        <v>53887</v>
      </c>
      <c r="E38" s="18">
        <v>53887</v>
      </c>
      <c r="F38" s="13">
        <f t="shared" si="1"/>
        <v>0</v>
      </c>
      <c r="G38" s="38"/>
      <c r="H38" s="8"/>
      <c r="I38" s="8"/>
    </row>
    <row r="39" spans="1:9" ht="12.75">
      <c r="A39" s="14" t="s">
        <v>29</v>
      </c>
      <c r="B39" s="10"/>
      <c r="C39" s="15">
        <v>50</v>
      </c>
      <c r="D39" s="7">
        <v>50</v>
      </c>
      <c r="E39" s="7">
        <v>50</v>
      </c>
      <c r="F39" s="13">
        <f t="shared" si="1"/>
        <v>0</v>
      </c>
      <c r="G39" s="38" t="s">
        <v>15</v>
      </c>
      <c r="H39" s="7"/>
      <c r="I39" s="8"/>
    </row>
    <row r="40" spans="1:9" ht="12.75">
      <c r="A40" s="9" t="s">
        <v>10</v>
      </c>
      <c r="B40" s="10">
        <f>(C39*C40)/1000</f>
        <v>5310</v>
      </c>
      <c r="C40" s="11">
        <v>106200</v>
      </c>
      <c r="D40" s="18">
        <v>106200</v>
      </c>
      <c r="E40" s="18">
        <v>106200</v>
      </c>
      <c r="F40" s="13">
        <f t="shared" si="1"/>
        <v>0</v>
      </c>
      <c r="G40" s="38"/>
      <c r="H40" s="8"/>
      <c r="I40" s="8"/>
    </row>
    <row r="41" spans="1:9" ht="12.75">
      <c r="A41" s="14" t="s">
        <v>30</v>
      </c>
      <c r="B41" s="10"/>
      <c r="C41" s="15">
        <v>80</v>
      </c>
      <c r="D41" s="7">
        <v>80</v>
      </c>
      <c r="E41" s="7">
        <v>80</v>
      </c>
      <c r="F41" s="13">
        <f t="shared" si="1"/>
        <v>0</v>
      </c>
      <c r="G41" s="38" t="s">
        <v>15</v>
      </c>
      <c r="H41" s="7"/>
      <c r="I41" s="8"/>
    </row>
    <row r="42" spans="1:9" ht="12.75">
      <c r="A42" s="9" t="s">
        <v>10</v>
      </c>
      <c r="B42" s="10">
        <f>(C41*C42)/1000</f>
        <v>4562.64</v>
      </c>
      <c r="C42" s="11">
        <v>57033</v>
      </c>
      <c r="D42" s="18">
        <v>57033</v>
      </c>
      <c r="E42" s="18">
        <v>57033</v>
      </c>
      <c r="F42" s="13">
        <f t="shared" si="1"/>
        <v>0</v>
      </c>
      <c r="G42" s="38"/>
      <c r="H42" s="7"/>
      <c r="I42" s="8"/>
    </row>
    <row r="43" spans="1:9" ht="12.75">
      <c r="A43" s="14" t="s">
        <v>31</v>
      </c>
      <c r="B43" s="10"/>
      <c r="C43" s="15">
        <v>5</v>
      </c>
      <c r="D43" s="7">
        <v>5</v>
      </c>
      <c r="E43" s="7">
        <v>5</v>
      </c>
      <c r="F43" s="13">
        <f t="shared" si="1"/>
        <v>0</v>
      </c>
      <c r="G43" s="38" t="s">
        <v>32</v>
      </c>
      <c r="H43" s="7"/>
      <c r="I43" s="8"/>
    </row>
    <row r="44" spans="1:9" ht="12.75">
      <c r="A44" s="9" t="s">
        <v>10</v>
      </c>
      <c r="B44" s="10">
        <f>(C43*C44)/1000</f>
        <v>2210</v>
      </c>
      <c r="C44" s="11">
        <v>442000</v>
      </c>
      <c r="D44" s="18">
        <v>442000</v>
      </c>
      <c r="E44" s="18">
        <v>442000</v>
      </c>
      <c r="F44" s="13">
        <f t="shared" si="1"/>
        <v>0</v>
      </c>
      <c r="G44" s="38"/>
      <c r="H44" s="7"/>
      <c r="I44" s="8"/>
    </row>
    <row r="45" spans="1:9" ht="12.75">
      <c r="A45" s="14" t="s">
        <v>33</v>
      </c>
      <c r="B45" s="10"/>
      <c r="C45" s="15">
        <v>28</v>
      </c>
      <c r="D45" s="7">
        <v>28</v>
      </c>
      <c r="E45" s="7">
        <v>28</v>
      </c>
      <c r="F45" s="13">
        <f t="shared" si="1"/>
        <v>0</v>
      </c>
      <c r="G45" s="38" t="s">
        <v>32</v>
      </c>
      <c r="H45" s="7"/>
      <c r="I45" s="8"/>
    </row>
    <row r="46" spans="1:9" ht="12.75">
      <c r="A46" s="9" t="s">
        <v>10</v>
      </c>
      <c r="B46" s="10">
        <f>(C45*C46)/1000</f>
        <v>32158</v>
      </c>
      <c r="C46" s="11">
        <v>1148500</v>
      </c>
      <c r="D46" s="18">
        <v>1148500</v>
      </c>
      <c r="E46" s="18">
        <v>1148500</v>
      </c>
      <c r="F46" s="13">
        <f t="shared" si="1"/>
        <v>0</v>
      </c>
      <c r="G46" s="38"/>
      <c r="H46" s="7"/>
      <c r="I46" s="8"/>
    </row>
    <row r="47" spans="1:9" ht="12.75">
      <c r="A47" s="14" t="s">
        <v>34</v>
      </c>
      <c r="B47" s="10"/>
      <c r="C47" s="15">
        <v>86750</v>
      </c>
      <c r="D47" s="7">
        <f>E47</f>
        <v>86638.5</v>
      </c>
      <c r="E47" s="7">
        <v>86638.5</v>
      </c>
      <c r="F47" s="13">
        <f t="shared" si="1"/>
        <v>-111.5</v>
      </c>
      <c r="G47" s="38" t="s">
        <v>35</v>
      </c>
      <c r="H47" s="7"/>
      <c r="I47" s="8"/>
    </row>
    <row r="48" spans="1:9" ht="12.75">
      <c r="A48" s="9" t="s">
        <v>10</v>
      </c>
      <c r="B48" s="10">
        <f>(C47*C48)/1000</f>
        <v>65583</v>
      </c>
      <c r="C48" s="11">
        <v>756</v>
      </c>
      <c r="D48" s="18">
        <f>E48</f>
        <v>756.9729392821898</v>
      </c>
      <c r="E48" s="12">
        <f>B48/E47*1000</f>
        <v>756.9729392821898</v>
      </c>
      <c r="F48" s="13">
        <f t="shared" si="1"/>
        <v>0.9729392821898273</v>
      </c>
      <c r="G48" s="38"/>
      <c r="H48" s="8"/>
      <c r="I48" s="8"/>
    </row>
    <row r="49" spans="1:9" ht="12.75">
      <c r="A49" s="14" t="s">
        <v>36</v>
      </c>
      <c r="B49" s="10"/>
      <c r="C49" s="15">
        <v>149</v>
      </c>
      <c r="D49" s="7">
        <v>149</v>
      </c>
      <c r="E49" s="7">
        <v>149</v>
      </c>
      <c r="F49" s="13">
        <f t="shared" si="1"/>
        <v>0</v>
      </c>
      <c r="G49" s="38" t="s">
        <v>37</v>
      </c>
      <c r="H49" s="7"/>
      <c r="I49" s="8"/>
    </row>
    <row r="50" spans="1:9" ht="12.75">
      <c r="A50" s="9" t="s">
        <v>10</v>
      </c>
      <c r="B50" s="10">
        <f>(C49*C50)/1000</f>
        <v>55397.753</v>
      </c>
      <c r="C50" s="11">
        <v>371797</v>
      </c>
      <c r="D50" s="18">
        <v>371797</v>
      </c>
      <c r="E50" s="18">
        <v>371797</v>
      </c>
      <c r="F50" s="13">
        <f t="shared" si="1"/>
        <v>0</v>
      </c>
      <c r="G50" s="38"/>
      <c r="H50" s="7"/>
      <c r="I50" s="8"/>
    </row>
    <row r="51" spans="1:9" ht="12.75">
      <c r="A51" s="14" t="s">
        <v>38</v>
      </c>
      <c r="B51" s="10"/>
      <c r="C51" s="15">
        <v>93</v>
      </c>
      <c r="D51" s="7">
        <v>93</v>
      </c>
      <c r="E51" s="7">
        <v>93</v>
      </c>
      <c r="F51" s="13">
        <f t="shared" si="1"/>
        <v>0</v>
      </c>
      <c r="G51" s="38" t="s">
        <v>37</v>
      </c>
      <c r="H51" s="7"/>
      <c r="I51" s="8"/>
    </row>
    <row r="52" spans="1:9" ht="12.75">
      <c r="A52" s="9" t="s">
        <v>10</v>
      </c>
      <c r="B52" s="10">
        <f>(C51*C52)/1000</f>
        <v>12449.259</v>
      </c>
      <c r="C52" s="11">
        <v>133863</v>
      </c>
      <c r="D52" s="18">
        <v>133863</v>
      </c>
      <c r="E52" s="18">
        <v>133863</v>
      </c>
      <c r="F52" s="13">
        <f t="shared" si="1"/>
        <v>0</v>
      </c>
      <c r="G52" s="38"/>
      <c r="H52" s="7"/>
      <c r="I52" s="8"/>
    </row>
    <row r="53" spans="1:9" ht="12.75">
      <c r="A53" s="19" t="s">
        <v>39</v>
      </c>
      <c r="B53" s="10"/>
      <c r="C53" s="15">
        <v>831</v>
      </c>
      <c r="D53" s="7">
        <v>831</v>
      </c>
      <c r="E53" s="7">
        <v>831</v>
      </c>
      <c r="F53" s="13">
        <f t="shared" si="1"/>
        <v>0</v>
      </c>
      <c r="G53" s="38" t="s">
        <v>40</v>
      </c>
      <c r="H53" s="7"/>
      <c r="I53" s="8"/>
    </row>
    <row r="54" spans="1:9" ht="12.75">
      <c r="A54" s="20" t="s">
        <v>10</v>
      </c>
      <c r="B54" s="10">
        <f>(C53*C54)/1000</f>
        <v>2751.441</v>
      </c>
      <c r="C54" s="11">
        <v>3311</v>
      </c>
      <c r="D54" s="18">
        <v>3311</v>
      </c>
      <c r="E54" s="18">
        <v>3311</v>
      </c>
      <c r="F54" s="13">
        <f t="shared" si="1"/>
        <v>0</v>
      </c>
      <c r="G54" s="38"/>
      <c r="H54" s="7"/>
      <c r="I54" s="8"/>
    </row>
    <row r="55" spans="1:9" ht="12.75">
      <c r="A55" s="19" t="s">
        <v>41</v>
      </c>
      <c r="B55" s="10"/>
      <c r="C55" s="15">
        <v>86800</v>
      </c>
      <c r="D55" s="7">
        <f aca="true" t="shared" si="2" ref="D55:D64">E55</f>
        <v>86638.5</v>
      </c>
      <c r="E55" s="7">
        <v>86638.5</v>
      </c>
      <c r="F55" s="13">
        <f t="shared" si="1"/>
        <v>-161.5</v>
      </c>
      <c r="G55" s="38" t="s">
        <v>35</v>
      </c>
      <c r="H55" s="7"/>
      <c r="I55" s="8"/>
    </row>
    <row r="56" spans="1:9" ht="12.75">
      <c r="A56" s="20" t="s">
        <v>10</v>
      </c>
      <c r="B56" s="10">
        <f>(C55*C56)/1000</f>
        <v>121606.8</v>
      </c>
      <c r="C56" s="11">
        <v>1401</v>
      </c>
      <c r="D56" s="18">
        <f t="shared" si="2"/>
        <v>1403.6115583718556</v>
      </c>
      <c r="E56" s="12">
        <f>B56/E55*1000</f>
        <v>1403.6115583718556</v>
      </c>
      <c r="F56" s="13">
        <f t="shared" si="1"/>
        <v>2.611558371855608</v>
      </c>
      <c r="G56" s="38"/>
      <c r="H56" s="7"/>
      <c r="I56" s="8"/>
    </row>
    <row r="57" spans="1:9" ht="12.75">
      <c r="A57" s="19" t="s">
        <v>42</v>
      </c>
      <c r="B57" s="10"/>
      <c r="C57" s="15">
        <v>44241</v>
      </c>
      <c r="D57" s="7">
        <f t="shared" si="2"/>
        <v>44570</v>
      </c>
      <c r="E57" s="7">
        <v>44570</v>
      </c>
      <c r="F57" s="13">
        <f t="shared" si="1"/>
        <v>329</v>
      </c>
      <c r="G57" s="38" t="s">
        <v>43</v>
      </c>
      <c r="H57" s="7"/>
      <c r="I57" s="8"/>
    </row>
    <row r="58" spans="1:9" ht="12.75">
      <c r="A58" s="20" t="s">
        <v>10</v>
      </c>
      <c r="B58" s="10">
        <f>(C57*C58)/1000</f>
        <v>7609.452</v>
      </c>
      <c r="C58" s="11">
        <v>172</v>
      </c>
      <c r="D58" s="18">
        <f t="shared" si="2"/>
        <v>170.73035674220327</v>
      </c>
      <c r="E58" s="12">
        <f>B58/E57*1000</f>
        <v>170.73035674220327</v>
      </c>
      <c r="F58" s="13">
        <f t="shared" si="1"/>
        <v>-1.26964325779673</v>
      </c>
      <c r="G58" s="38"/>
      <c r="H58" s="7"/>
      <c r="I58" s="8"/>
    </row>
    <row r="59" spans="1:9" ht="12.75">
      <c r="A59" s="19" t="s">
        <v>44</v>
      </c>
      <c r="B59" s="10"/>
      <c r="C59" s="15">
        <v>322</v>
      </c>
      <c r="D59" s="7">
        <f t="shared" si="2"/>
        <v>322</v>
      </c>
      <c r="E59" s="7">
        <v>322</v>
      </c>
      <c r="F59" s="17">
        <f t="shared" si="1"/>
        <v>0</v>
      </c>
      <c r="G59" s="38" t="s">
        <v>45</v>
      </c>
      <c r="H59" s="7"/>
      <c r="I59" s="8"/>
    </row>
    <row r="60" spans="1:9" ht="12.75">
      <c r="A60" s="20" t="s">
        <v>10</v>
      </c>
      <c r="B60" s="10">
        <f>(C59*C60)/1000</f>
        <v>24901.226</v>
      </c>
      <c r="C60" s="11">
        <v>77333</v>
      </c>
      <c r="D60" s="18">
        <f t="shared" si="2"/>
        <v>77333</v>
      </c>
      <c r="E60" s="18">
        <f>B60/E59*1000</f>
        <v>77333</v>
      </c>
      <c r="F60" s="13">
        <f t="shared" si="1"/>
        <v>0</v>
      </c>
      <c r="G60" s="38"/>
      <c r="H60" s="8"/>
      <c r="I60" s="8"/>
    </row>
    <row r="61" spans="1:9" ht="12.75">
      <c r="A61" s="19" t="s">
        <v>46</v>
      </c>
      <c r="B61" s="10"/>
      <c r="C61" s="15">
        <v>322</v>
      </c>
      <c r="D61" s="7">
        <f t="shared" si="2"/>
        <v>322</v>
      </c>
      <c r="E61" s="7">
        <v>322</v>
      </c>
      <c r="F61" s="17">
        <f t="shared" si="1"/>
        <v>0</v>
      </c>
      <c r="G61" s="38" t="s">
        <v>45</v>
      </c>
      <c r="H61" s="7"/>
      <c r="I61" s="8"/>
    </row>
    <row r="62" spans="1:9" ht="12.75">
      <c r="A62" s="20" t="s">
        <v>10</v>
      </c>
      <c r="B62" s="10">
        <f>(C61*C62)/1000</f>
        <v>64527.19</v>
      </c>
      <c r="C62" s="11">
        <v>200395</v>
      </c>
      <c r="D62" s="18">
        <f t="shared" si="2"/>
        <v>200395</v>
      </c>
      <c r="E62" s="18">
        <f>B62/E61*1000</f>
        <v>200395</v>
      </c>
      <c r="F62" s="13">
        <f t="shared" si="1"/>
        <v>0</v>
      </c>
      <c r="G62" s="38"/>
      <c r="H62" s="8"/>
      <c r="I62" s="8"/>
    </row>
    <row r="63" spans="1:9" ht="12.75">
      <c r="A63" s="19" t="s">
        <v>47</v>
      </c>
      <c r="B63" s="21"/>
      <c r="C63" s="15">
        <v>44857</v>
      </c>
      <c r="D63" s="7">
        <f t="shared" si="2"/>
        <v>44570</v>
      </c>
      <c r="E63" s="7">
        <v>44570</v>
      </c>
      <c r="F63" s="13">
        <f t="shared" si="1"/>
        <v>-287</v>
      </c>
      <c r="G63" s="38" t="s">
        <v>35</v>
      </c>
      <c r="H63" s="7"/>
      <c r="I63" s="8"/>
    </row>
    <row r="64" spans="1:9" ht="12.75">
      <c r="A64" s="22" t="s">
        <v>10</v>
      </c>
      <c r="B64" s="10">
        <f>(C63*C64)/1000</f>
        <v>12649.674</v>
      </c>
      <c r="C64" s="11">
        <v>282</v>
      </c>
      <c r="D64" s="18">
        <f t="shared" si="2"/>
        <v>283.8158851245232</v>
      </c>
      <c r="E64" s="12">
        <f>B64/E63*1000</f>
        <v>283.8158851245232</v>
      </c>
      <c r="F64" s="13">
        <f t="shared" si="1"/>
        <v>1.81588512452322</v>
      </c>
      <c r="G64" s="38"/>
      <c r="H64" s="7"/>
      <c r="I64" s="8"/>
    </row>
    <row r="65" spans="1:9" ht="12.75" customHeight="1">
      <c r="A65" s="23" t="s">
        <v>25</v>
      </c>
      <c r="B65" s="24"/>
      <c r="C65" s="15">
        <f>13412-C67</f>
        <v>10662</v>
      </c>
      <c r="D65" s="25">
        <v>10937.173424999999</v>
      </c>
      <c r="E65" s="15">
        <v>10937.173424999999</v>
      </c>
      <c r="F65" s="17">
        <f t="shared" si="1"/>
        <v>275.17342499999904</v>
      </c>
      <c r="G65" s="38" t="s">
        <v>48</v>
      </c>
      <c r="H65" s="7"/>
      <c r="I65" s="26"/>
    </row>
    <row r="66" spans="1:9" ht="12.75">
      <c r="A66" s="9" t="s">
        <v>10</v>
      </c>
      <c r="B66" s="10">
        <f>(C65*C66)/1000</f>
        <v>310818.624</v>
      </c>
      <c r="C66" s="11">
        <v>29152</v>
      </c>
      <c r="D66" s="27">
        <v>40822.25798247944</v>
      </c>
      <c r="E66" s="11">
        <v>40822.25798247944</v>
      </c>
      <c r="F66" s="13">
        <f t="shared" si="1"/>
        <v>11670.257982479437</v>
      </c>
      <c r="G66" s="38"/>
      <c r="H66" s="7"/>
      <c r="I66" s="26"/>
    </row>
    <row r="67" spans="1:9" ht="12.75">
      <c r="A67" s="23" t="s">
        <v>49</v>
      </c>
      <c r="B67" s="24"/>
      <c r="C67" s="15">
        <v>2750</v>
      </c>
      <c r="D67" s="25">
        <v>2887</v>
      </c>
      <c r="E67" s="15">
        <v>2887</v>
      </c>
      <c r="F67" s="17">
        <f t="shared" si="1"/>
        <v>137</v>
      </c>
      <c r="G67" s="38" t="s">
        <v>48</v>
      </c>
      <c r="H67" s="7"/>
      <c r="I67" s="26"/>
    </row>
    <row r="68" spans="1:9" ht="12.75">
      <c r="A68" s="9" t="s">
        <v>10</v>
      </c>
      <c r="B68" s="10">
        <f>(C67*C68)/1000</f>
        <v>25625.220000000005</v>
      </c>
      <c r="C68" s="11">
        <v>9318.26181818182</v>
      </c>
      <c r="D68" s="27">
        <v>9192</v>
      </c>
      <c r="E68" s="11">
        <v>9192</v>
      </c>
      <c r="F68" s="13">
        <f t="shared" si="1"/>
        <v>-126.26181818181976</v>
      </c>
      <c r="G68" s="38"/>
      <c r="H68" s="7"/>
      <c r="I68" s="26"/>
    </row>
    <row r="69" spans="1:9" ht="12.75">
      <c r="A69" s="28" t="s">
        <v>50</v>
      </c>
      <c r="B69" s="10"/>
      <c r="C69" s="15">
        <v>11232</v>
      </c>
      <c r="D69" s="7">
        <v>11254.913783</v>
      </c>
      <c r="E69" s="7">
        <v>11254.913783</v>
      </c>
      <c r="F69" s="17">
        <f aca="true" t="shared" si="3" ref="F69:F74">E69-C69</f>
        <v>22.913782999999967</v>
      </c>
      <c r="G69" s="38" t="s">
        <v>48</v>
      </c>
      <c r="H69" s="7"/>
      <c r="I69" s="26"/>
    </row>
    <row r="70" spans="1:10" ht="12.75">
      <c r="A70" s="22" t="s">
        <v>10</v>
      </c>
      <c r="B70" s="10">
        <f>(C69*C70)/1000</f>
        <v>297603.072</v>
      </c>
      <c r="C70" s="11">
        <v>26496</v>
      </c>
      <c r="D70" s="18">
        <v>24493.354789487665</v>
      </c>
      <c r="E70" s="18">
        <v>24493.354789487665</v>
      </c>
      <c r="F70" s="13">
        <f t="shared" si="3"/>
        <v>-2002.6452105123353</v>
      </c>
      <c r="G70" s="38"/>
      <c r="H70" s="7"/>
      <c r="I70" s="26"/>
      <c r="J70" s="29"/>
    </row>
    <row r="71" spans="1:9" ht="12.75">
      <c r="A71" s="28" t="s">
        <v>51</v>
      </c>
      <c r="B71" s="10"/>
      <c r="C71" s="15">
        <v>607</v>
      </c>
      <c r="D71" s="7">
        <v>575</v>
      </c>
      <c r="E71" s="7">
        <v>575</v>
      </c>
      <c r="F71" s="17">
        <f t="shared" si="3"/>
        <v>-32</v>
      </c>
      <c r="G71" s="38" t="s">
        <v>52</v>
      </c>
      <c r="H71" s="7"/>
      <c r="I71" s="8"/>
    </row>
    <row r="72" spans="1:9" ht="12.75">
      <c r="A72" s="22" t="s">
        <v>10</v>
      </c>
      <c r="B72" s="10">
        <f>(C71*C72)/1000</f>
        <v>99894.597</v>
      </c>
      <c r="C72" s="11">
        <v>164571</v>
      </c>
      <c r="D72" s="18">
        <v>189626.08695652173</v>
      </c>
      <c r="E72" s="18">
        <v>189626.08695652173</v>
      </c>
      <c r="F72" s="13">
        <f t="shared" si="3"/>
        <v>25055.08695652173</v>
      </c>
      <c r="G72" s="38"/>
      <c r="H72" s="7"/>
      <c r="I72" s="8"/>
    </row>
    <row r="73" spans="1:9" ht="12.75">
      <c r="A73" s="28" t="s">
        <v>53</v>
      </c>
      <c r="B73" s="10"/>
      <c r="C73" s="15">
        <v>28</v>
      </c>
      <c r="D73" s="7">
        <v>22</v>
      </c>
      <c r="E73" s="7">
        <v>22</v>
      </c>
      <c r="F73" s="17">
        <f t="shared" si="3"/>
        <v>-6</v>
      </c>
      <c r="G73" s="38" t="s">
        <v>52</v>
      </c>
      <c r="H73" s="7"/>
      <c r="I73" s="8"/>
    </row>
    <row r="74" spans="1:9" ht="12.75">
      <c r="A74" s="30" t="s">
        <v>10</v>
      </c>
      <c r="B74" s="31">
        <f>(C73*C74)/1000</f>
        <v>6368.488</v>
      </c>
      <c r="C74" s="32">
        <v>227446</v>
      </c>
      <c r="D74" s="33">
        <v>222590.9090909091</v>
      </c>
      <c r="E74" s="33">
        <v>222590.9090909091</v>
      </c>
      <c r="F74" s="34">
        <f t="shared" si="3"/>
        <v>-4855.090909090912</v>
      </c>
      <c r="G74" s="38"/>
      <c r="H74" s="8"/>
      <c r="I74" s="8"/>
    </row>
    <row r="75" spans="1:9" ht="12.75">
      <c r="A75" s="35"/>
      <c r="B75" s="35"/>
      <c r="C75" s="35"/>
      <c r="D75" s="35"/>
      <c r="E75" s="35"/>
      <c r="F75" s="35"/>
      <c r="G75" s="8"/>
      <c r="H75" s="8"/>
      <c r="I75" s="8"/>
    </row>
    <row r="76" spans="1:9" ht="12.75">
      <c r="A76" s="35"/>
      <c r="B76" s="36">
        <f>B6+B8+B10+B12+B14+B16+B18+B20+B22+B24+B26+B28+B30+B32+B34+B36+B38+B40+B42+B44+B46+B48+B50+B52+B54+B56+B58+B60+B62+B64+B66+B70+B72+B74</f>
        <v>6543280.827999998</v>
      </c>
      <c r="C76" s="35"/>
      <c r="D76" s="37"/>
      <c r="E76" s="35"/>
      <c r="F76" s="35"/>
      <c r="G76" s="8"/>
      <c r="H76" s="8"/>
      <c r="I76" s="8"/>
    </row>
    <row r="77" spans="7:9" ht="12.75">
      <c r="G77" s="8"/>
      <c r="H77" s="8"/>
      <c r="I77" s="8"/>
    </row>
  </sheetData>
  <mergeCells count="39">
    <mergeCell ref="A1:A2"/>
    <mergeCell ref="A3:A4"/>
    <mergeCell ref="F3:F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9:G70"/>
    <mergeCell ref="G71:G72"/>
    <mergeCell ref="G73:G74"/>
    <mergeCell ref="G61:G62"/>
    <mergeCell ref="G63:G64"/>
    <mergeCell ref="G65:G66"/>
    <mergeCell ref="G67:G68"/>
  </mergeCells>
  <printOptions/>
  <pageMargins left="0.1968503937007874" right="0.1968503937007874" top="0.7874015748031497" bottom="0.787401574803149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CI</cp:lastModifiedBy>
  <cp:lastPrinted>2007-05-03T13:31:53Z</cp:lastPrinted>
  <dcterms:created xsi:type="dcterms:W3CDTF">2007-05-03T10:10:02Z</dcterms:created>
  <dcterms:modified xsi:type="dcterms:W3CDTF">2007-05-03T13:32:09Z</dcterms:modified>
  <cp:category/>
  <cp:version/>
  <cp:contentType/>
  <cp:contentStatus/>
</cp:coreProperties>
</file>