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790" windowHeight="7740" activeTab="1"/>
  </bookViews>
  <sheets>
    <sheet name="Besparelse åbningstid" sheetId="1" r:id="rId1"/>
    <sheet name="Ekstra udgifter" sheetId="2" r:id="rId2"/>
  </sheets>
  <definedNames>
    <definedName name="_xlnm.Print_Area" localSheetId="0">'Besparelse åbningstid'!$B$1:$H$13</definedName>
    <definedName name="_xlnm.Print_Area" localSheetId="1">'Ekstra udgifter'!$A$1:$I$14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" authorId="0">
      <text>
        <r>
          <rPr>
            <b/>
            <sz val="8"/>
            <rFont val="Tahoma"/>
            <family val="0"/>
          </rPr>
          <t>Besparelsen er udregnet ved residualen af  normering*ugentlig åbningstid/belastningsgrad i forhold til samme tal - 5 timer. Der regnes med 52 uger pr. år og en gennemsnitlig timeløn på 175 kr.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8"/>
            <rFont val="Tahoma"/>
            <family val="0"/>
          </rPr>
          <t>Beregnet som antal børn*åbningstid/belastningsgrad*timeløn*52 uger</t>
        </r>
      </text>
    </comment>
    <comment ref="H1" authorId="0">
      <text>
        <r>
          <rPr>
            <b/>
            <sz val="8"/>
            <rFont val="Tahoma"/>
            <family val="0"/>
          </rPr>
          <t>Bestyrelsesarbejde, børnerelateret, institutions- og administrative forhold og inventar</t>
        </r>
      </text>
    </comment>
  </commentList>
</comments>
</file>

<file path=xl/sharedStrings.xml><?xml version="1.0" encoding="utf-8"?>
<sst xmlns="http://schemas.openxmlformats.org/spreadsheetml/2006/main" count="73" uniqueCount="35">
  <si>
    <t>37608</t>
  </si>
  <si>
    <t>KKFO'en v/Øresundsskolen</t>
  </si>
  <si>
    <t>37612</t>
  </si>
  <si>
    <t>KKFO v. Frejaskolen</t>
  </si>
  <si>
    <t>37630</t>
  </si>
  <si>
    <t>KKFO v/ Skolen i Ryparken</t>
  </si>
  <si>
    <t>37631</t>
  </si>
  <si>
    <t>KKFO v/Friluftsskolen</t>
  </si>
  <si>
    <t>37636</t>
  </si>
  <si>
    <t>KKFO'en ved Peter Vedelsgade</t>
  </si>
  <si>
    <t>37637</t>
  </si>
  <si>
    <t>KKFO v. Skolen i Charlottegården</t>
  </si>
  <si>
    <t>35698</t>
  </si>
  <si>
    <t>Fritidshjemmet v. Strandparkskolen</t>
  </si>
  <si>
    <t xml:space="preserve">Institutionsnavn </t>
  </si>
  <si>
    <t>KKFO'en ved Øresundsskolens filial på Utterslev Skole</t>
  </si>
  <si>
    <t xml:space="preserve">Inst.nr. </t>
  </si>
  <si>
    <t xml:space="preserve"> </t>
  </si>
  <si>
    <t>Åbningstid</t>
  </si>
  <si>
    <t>timer/uge</t>
  </si>
  <si>
    <t>Belastningsgrad</t>
  </si>
  <si>
    <t>Takst pr. år</t>
  </si>
  <si>
    <t>Besparelse</t>
  </si>
  <si>
    <t>Normering</t>
  </si>
  <si>
    <t>Ny åbningstid</t>
  </si>
  <si>
    <t>pladsbehov</t>
  </si>
  <si>
    <t>Ekstra</t>
  </si>
  <si>
    <t>pædagoglønninger</t>
  </si>
  <si>
    <t xml:space="preserve">Ændret </t>
  </si>
  <si>
    <t xml:space="preserve">Ændring i pladser </t>
  </si>
  <si>
    <t xml:space="preserve">Fleksible omkostninger </t>
  </si>
  <si>
    <t xml:space="preserve">Ekstra årlig udgift </t>
  </si>
  <si>
    <t>Fritids- og Ungdomsklubben Rughave</t>
  </si>
  <si>
    <t>Ungdomsklubben på Ungdomsskolen i Utterslev</t>
  </si>
  <si>
    <t>børn august 07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</si>
</sst>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0" fillId="3" borderId="1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3" sqref="C13"/>
    </sheetView>
  </sheetViews>
  <sheetFormatPr defaultColWidth="9.140625" defaultRowHeight="12.75" customHeight="1"/>
  <cols>
    <col min="1" max="1" width="7.57421875" style="0" bestFit="1" customWidth="1"/>
    <col min="2" max="2" width="47.57421875" style="0" customWidth="1"/>
    <col min="3" max="3" width="16.57421875" style="7" customWidth="1"/>
    <col min="4" max="4" width="11.57421875" style="7" customWidth="1"/>
    <col min="5" max="5" width="11.7109375" style="7" customWidth="1"/>
    <col min="6" max="6" width="13.00390625" style="7" customWidth="1"/>
    <col min="7" max="7" width="15.8515625" style="9" customWidth="1"/>
    <col min="8" max="8" width="14.8515625" style="12" customWidth="1"/>
    <col min="9" max="16384" width="30.8515625" style="0" customWidth="1"/>
  </cols>
  <sheetData>
    <row r="1" spans="1:8" ht="19.5" customHeight="1">
      <c r="A1" s="1"/>
      <c r="B1" s="14" t="s">
        <v>14</v>
      </c>
      <c r="C1" s="19" t="s">
        <v>34</v>
      </c>
      <c r="D1" s="16" t="s">
        <v>21</v>
      </c>
      <c r="E1" s="16" t="s">
        <v>18</v>
      </c>
      <c r="F1" s="16" t="s">
        <v>24</v>
      </c>
      <c r="G1" s="17" t="s">
        <v>20</v>
      </c>
      <c r="H1" s="18" t="s">
        <v>22</v>
      </c>
    </row>
    <row r="2" spans="1:8" ht="19.5" customHeight="1">
      <c r="A2" s="3" t="s">
        <v>16</v>
      </c>
      <c r="B2" s="13"/>
      <c r="C2" s="20"/>
      <c r="D2" s="4"/>
      <c r="E2" s="16" t="s">
        <v>19</v>
      </c>
      <c r="F2" s="16" t="s">
        <v>19</v>
      </c>
      <c r="G2" s="8" t="s">
        <v>17</v>
      </c>
      <c r="H2" s="11"/>
    </row>
    <row r="3" spans="1:8" ht="19.5" customHeight="1">
      <c r="A3" s="5" t="s">
        <v>0</v>
      </c>
      <c r="B3" s="6" t="s">
        <v>1</v>
      </c>
      <c r="C3" s="5">
        <v>71</v>
      </c>
      <c r="D3" s="4">
        <v>288312</v>
      </c>
      <c r="E3" s="4">
        <v>30</v>
      </c>
      <c r="F3" s="4">
        <v>25</v>
      </c>
      <c r="G3" s="8">
        <v>1.38</v>
      </c>
      <c r="H3" s="11">
        <f aca="true" t="shared" si="0" ref="H3:H12">+(((C3*E3)/G3)-(C3*(E3-5))/G3)*52*175</f>
        <v>2340942.0289855073</v>
      </c>
    </row>
    <row r="4" spans="1:8" ht="19.5" customHeight="1">
      <c r="A4" s="5" t="s">
        <v>2</v>
      </c>
      <c r="B4" s="6" t="s">
        <v>3</v>
      </c>
      <c r="C4" s="5">
        <v>60</v>
      </c>
      <c r="D4" s="4">
        <v>232266</v>
      </c>
      <c r="E4" s="4">
        <v>50</v>
      </c>
      <c r="F4" s="4">
        <v>45</v>
      </c>
      <c r="G4" s="8">
        <v>3</v>
      </c>
      <c r="H4" s="11">
        <f t="shared" si="0"/>
        <v>910000</v>
      </c>
    </row>
    <row r="5" spans="1:8" ht="19.5" customHeight="1">
      <c r="A5" s="5">
        <v>37620</v>
      </c>
      <c r="B5" s="2" t="s">
        <v>15</v>
      </c>
      <c r="C5" s="5">
        <v>38</v>
      </c>
      <c r="D5" s="4">
        <v>323853</v>
      </c>
      <c r="E5" s="4">
        <v>30</v>
      </c>
      <c r="F5" s="4">
        <v>25</v>
      </c>
      <c r="G5" s="8">
        <v>1.38</v>
      </c>
      <c r="H5" s="11">
        <f t="shared" si="0"/>
        <v>1252898.550724638</v>
      </c>
    </row>
    <row r="6" spans="1:8" ht="19.5" customHeight="1">
      <c r="A6" s="5" t="s">
        <v>4</v>
      </c>
      <c r="B6" s="6" t="s">
        <v>5</v>
      </c>
      <c r="C6" s="5">
        <v>63</v>
      </c>
      <c r="D6" s="4">
        <v>293717</v>
      </c>
      <c r="E6" s="4">
        <v>30</v>
      </c>
      <c r="F6" s="4">
        <v>25</v>
      </c>
      <c r="G6" s="8">
        <v>1.38</v>
      </c>
      <c r="H6" s="11">
        <f t="shared" si="0"/>
        <v>2077173.9130434792</v>
      </c>
    </row>
    <row r="7" spans="1:8" ht="19.5" customHeight="1">
      <c r="A7" s="5" t="s">
        <v>6</v>
      </c>
      <c r="B7" s="6" t="s">
        <v>7</v>
      </c>
      <c r="C7" s="5">
        <v>32</v>
      </c>
      <c r="D7" s="4">
        <v>164879</v>
      </c>
      <c r="E7" s="4">
        <v>30</v>
      </c>
      <c r="F7" s="4">
        <v>25</v>
      </c>
      <c r="G7" s="8">
        <v>2.15</v>
      </c>
      <c r="H7" s="11">
        <f t="shared" si="0"/>
        <v>677209.302325581</v>
      </c>
    </row>
    <row r="8" spans="1:8" ht="19.5" customHeight="1">
      <c r="A8" s="5" t="s">
        <v>8</v>
      </c>
      <c r="B8" s="6" t="s">
        <v>9</v>
      </c>
      <c r="C8" s="5">
        <v>48</v>
      </c>
      <c r="D8" s="4">
        <v>246318</v>
      </c>
      <c r="E8" s="4">
        <v>50</v>
      </c>
      <c r="F8" s="4">
        <v>45</v>
      </c>
      <c r="G8" s="8">
        <v>3</v>
      </c>
      <c r="H8" s="11">
        <f t="shared" si="0"/>
        <v>728000</v>
      </c>
    </row>
    <row r="9" spans="1:8" ht="19.5" customHeight="1">
      <c r="A9" s="5" t="s">
        <v>10</v>
      </c>
      <c r="B9" s="6" t="s">
        <v>11</v>
      </c>
      <c r="C9" s="5">
        <v>25</v>
      </c>
      <c r="D9" s="4">
        <v>191678</v>
      </c>
      <c r="E9" s="4">
        <v>50</v>
      </c>
      <c r="F9" s="4">
        <v>45</v>
      </c>
      <c r="G9" s="8">
        <v>3.75</v>
      </c>
      <c r="H9" s="11">
        <f t="shared" si="0"/>
        <v>303333.33333333314</v>
      </c>
    </row>
    <row r="10" spans="1:8" ht="19.5" customHeight="1">
      <c r="A10" s="5" t="s">
        <v>12</v>
      </c>
      <c r="B10" s="6" t="s">
        <v>13</v>
      </c>
      <c r="C10" s="5">
        <v>48</v>
      </c>
      <c r="D10" s="4">
        <v>375527</v>
      </c>
      <c r="E10" s="4">
        <v>30</v>
      </c>
      <c r="F10" s="4">
        <v>25</v>
      </c>
      <c r="G10" s="8">
        <v>1.38</v>
      </c>
      <c r="H10" s="11">
        <f t="shared" si="0"/>
        <v>1582608.695652174</v>
      </c>
    </row>
    <row r="11" spans="1:8" ht="19.5" customHeight="1">
      <c r="A11" s="5"/>
      <c r="B11" s="6" t="s">
        <v>32</v>
      </c>
      <c r="C11" s="5">
        <v>34</v>
      </c>
      <c r="D11" s="4"/>
      <c r="E11" s="4">
        <v>30</v>
      </c>
      <c r="F11" s="4">
        <v>25</v>
      </c>
      <c r="G11" s="8">
        <v>3</v>
      </c>
      <c r="H11" s="11">
        <f t="shared" si="0"/>
        <v>515666.66666666686</v>
      </c>
    </row>
    <row r="12" spans="1:8" ht="19.5" customHeight="1">
      <c r="A12" s="5"/>
      <c r="B12" s="6" t="s">
        <v>33</v>
      </c>
      <c r="C12" s="5">
        <v>21</v>
      </c>
      <c r="D12" s="4"/>
      <c r="E12" s="4">
        <v>30</v>
      </c>
      <c r="F12" s="4">
        <v>25</v>
      </c>
      <c r="G12" s="8">
        <v>1.23</v>
      </c>
      <c r="H12" s="11">
        <f t="shared" si="0"/>
        <v>776829.2682926835</v>
      </c>
    </row>
    <row r="13" spans="1:8" ht="19.5" customHeight="1">
      <c r="A13" s="3"/>
      <c r="B13" s="13"/>
      <c r="C13" s="19">
        <f>+SUM(C3:C12)</f>
        <v>440</v>
      </c>
      <c r="D13" s="4"/>
      <c r="E13" s="4"/>
      <c r="F13" s="4"/>
      <c r="G13" s="8"/>
      <c r="H13" s="15">
        <f>+SUM(H3:H12)</f>
        <v>11164661.759024063</v>
      </c>
    </row>
    <row r="15" ht="12.75" customHeight="1">
      <c r="G15" s="9" t="s">
        <v>17</v>
      </c>
    </row>
    <row r="16" ht="12.75" customHeight="1">
      <c r="G16" s="10" t="s">
        <v>17</v>
      </c>
    </row>
    <row r="17" spans="4:7" ht="12.75" customHeight="1">
      <c r="D17" s="7" t="s">
        <v>17</v>
      </c>
      <c r="G17" s="9" t="s">
        <v>17</v>
      </c>
    </row>
    <row r="18" spans="5:7" ht="12.75" customHeight="1">
      <c r="E18" s="7" t="s">
        <v>17</v>
      </c>
      <c r="G18" s="9" t="s">
        <v>17</v>
      </c>
    </row>
    <row r="19" spans="2:7" ht="12.75" customHeight="1">
      <c r="B19" t="s">
        <v>17</v>
      </c>
      <c r="D19" s="7" t="s">
        <v>17</v>
      </c>
      <c r="G19" s="9" t="s">
        <v>17</v>
      </c>
    </row>
    <row r="20" ht="12.75" customHeight="1">
      <c r="G20" s="9" t="s">
        <v>17</v>
      </c>
    </row>
  </sheetData>
  <printOptions/>
  <pageMargins left="0.75" right="0.75" top="1" bottom="1" header="0" footer="0"/>
  <pageSetup horizontalDpi="600" verticalDpi="600" orientation="landscape" paperSize="9" r:id="rId3"/>
  <headerFooter alignWithMargins="0">
    <oddHeader>&amp;C&amp;"Arial,Fed"&amp;14Besparelse ved nedsættelse af åbningstiden med 1 time hver dag 2007
Specialklubber</oddHeader>
    <oddFooter>&amp;Lsvenlo&amp;C&amp;D&amp;T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B1">
      <selection activeCell="F14" sqref="F14"/>
    </sheetView>
  </sheetViews>
  <sheetFormatPr defaultColWidth="9.140625" defaultRowHeight="12.75"/>
  <cols>
    <col min="1" max="1" width="46.421875" style="0" customWidth="1"/>
    <col min="2" max="2" width="10.00390625" style="7" customWidth="1"/>
    <col min="3" max="3" width="15.28125" style="9" customWidth="1"/>
    <col min="4" max="4" width="11.7109375" style="7" customWidth="1"/>
    <col min="5" max="5" width="11.00390625" style="0" customWidth="1"/>
    <col min="6" max="6" width="16.28125" style="0" customWidth="1"/>
    <col min="7" max="7" width="19.421875" style="12" customWidth="1"/>
    <col min="8" max="8" width="22.28125" style="12" customWidth="1"/>
    <col min="9" max="9" width="17.140625" style="26" customWidth="1"/>
  </cols>
  <sheetData>
    <row r="1" spans="1:9" ht="19.5" customHeight="1">
      <c r="A1" s="14" t="s">
        <v>14</v>
      </c>
      <c r="B1" s="16" t="s">
        <v>23</v>
      </c>
      <c r="C1" s="17" t="s">
        <v>20</v>
      </c>
      <c r="D1" s="16" t="s">
        <v>18</v>
      </c>
      <c r="E1" s="16" t="s">
        <v>28</v>
      </c>
      <c r="F1" s="16" t="s">
        <v>29</v>
      </c>
      <c r="G1" s="23" t="s">
        <v>26</v>
      </c>
      <c r="H1" s="15" t="s">
        <v>30</v>
      </c>
      <c r="I1" s="24" t="s">
        <v>31</v>
      </c>
    </row>
    <row r="2" spans="1:9" ht="19.5" customHeight="1">
      <c r="A2" s="14" t="s">
        <v>17</v>
      </c>
      <c r="B2" s="27" t="s">
        <v>17</v>
      </c>
      <c r="C2" s="8" t="s">
        <v>17</v>
      </c>
      <c r="D2" s="16" t="s">
        <v>19</v>
      </c>
      <c r="E2" s="16" t="s">
        <v>25</v>
      </c>
      <c r="F2" s="16"/>
      <c r="G2" s="23" t="s">
        <v>27</v>
      </c>
      <c r="H2" s="23" t="s">
        <v>17</v>
      </c>
      <c r="I2" s="11"/>
    </row>
    <row r="3" spans="1:9" ht="19.5" customHeight="1">
      <c r="A3" s="6" t="s">
        <v>1</v>
      </c>
      <c r="B3" s="5">
        <v>72</v>
      </c>
      <c r="C3" s="8">
        <v>1.38</v>
      </c>
      <c r="D3" s="4">
        <v>30</v>
      </c>
      <c r="E3" s="4">
        <v>71</v>
      </c>
      <c r="F3" s="4">
        <v>-1</v>
      </c>
      <c r="G3" s="11">
        <f>+(F3*D3/C3*240*52)</f>
        <v>-271304.347826087</v>
      </c>
      <c r="H3" s="11">
        <f>+F3*7069</f>
        <v>-7069</v>
      </c>
      <c r="I3" s="11">
        <f>+G3+H3</f>
        <v>-278373.347826087</v>
      </c>
    </row>
    <row r="4" spans="1:9" ht="19.5" customHeight="1">
      <c r="A4" s="6" t="s">
        <v>3</v>
      </c>
      <c r="B4" s="5">
        <v>68</v>
      </c>
      <c r="C4" s="8">
        <v>3</v>
      </c>
      <c r="D4" s="4">
        <v>50</v>
      </c>
      <c r="E4" s="4">
        <v>60</v>
      </c>
      <c r="F4" s="4">
        <v>-8</v>
      </c>
      <c r="G4" s="11">
        <f aca="true" t="shared" si="0" ref="G4:G9">+(F4*D4/C4*240*52)</f>
        <v>-1664000.0000000002</v>
      </c>
      <c r="H4" s="11">
        <f aca="true" t="shared" si="1" ref="H4:H12">+F4*7069</f>
        <v>-56552</v>
      </c>
      <c r="I4" s="11">
        <f aca="true" t="shared" si="2" ref="I4:I10">+G4+H4</f>
        <v>-1720552.0000000002</v>
      </c>
    </row>
    <row r="5" spans="1:9" ht="19.5" customHeight="1">
      <c r="A5" s="2" t="s">
        <v>15</v>
      </c>
      <c r="B5" s="5">
        <v>16</v>
      </c>
      <c r="C5" s="8">
        <v>1.38</v>
      </c>
      <c r="D5" s="4">
        <v>30</v>
      </c>
      <c r="E5" s="4">
        <v>38</v>
      </c>
      <c r="F5" s="4">
        <v>22</v>
      </c>
      <c r="G5" s="11">
        <f t="shared" si="0"/>
        <v>5968695.652173914</v>
      </c>
      <c r="H5" s="11">
        <f t="shared" si="1"/>
        <v>155518</v>
      </c>
      <c r="I5" s="11">
        <f t="shared" si="2"/>
        <v>6124213.652173914</v>
      </c>
    </row>
    <row r="6" spans="1:9" ht="19.5" customHeight="1">
      <c r="A6" s="6" t="s">
        <v>5</v>
      </c>
      <c r="B6" s="5">
        <v>67</v>
      </c>
      <c r="C6" s="8">
        <v>1.38</v>
      </c>
      <c r="D6" s="4">
        <v>30</v>
      </c>
      <c r="E6" s="4">
        <v>63</v>
      </c>
      <c r="F6" s="4">
        <v>-4</v>
      </c>
      <c r="G6" s="11">
        <f t="shared" si="0"/>
        <v>-1085217.391304348</v>
      </c>
      <c r="H6" s="11">
        <f t="shared" si="1"/>
        <v>-28276</v>
      </c>
      <c r="I6" s="11">
        <f t="shared" si="2"/>
        <v>-1113493.391304348</v>
      </c>
    </row>
    <row r="7" spans="1:9" ht="19.5" customHeight="1">
      <c r="A7" s="6" t="s">
        <v>7</v>
      </c>
      <c r="B7" s="5">
        <v>30</v>
      </c>
      <c r="C7" s="8">
        <v>2.15</v>
      </c>
      <c r="D7" s="4">
        <v>30</v>
      </c>
      <c r="E7" s="4">
        <v>32</v>
      </c>
      <c r="F7" s="4">
        <v>2</v>
      </c>
      <c r="G7" s="11">
        <f t="shared" si="0"/>
        <v>348279.06976744183</v>
      </c>
      <c r="H7" s="11">
        <f t="shared" si="1"/>
        <v>14138</v>
      </c>
      <c r="I7" s="11">
        <f t="shared" si="2"/>
        <v>362417.06976744183</v>
      </c>
    </row>
    <row r="8" spans="1:9" ht="19.5" customHeight="1">
      <c r="A8" s="6" t="s">
        <v>9</v>
      </c>
      <c r="B8" s="5">
        <v>38</v>
      </c>
      <c r="C8" s="8">
        <v>3</v>
      </c>
      <c r="D8" s="4">
        <v>50</v>
      </c>
      <c r="E8" s="4">
        <v>48</v>
      </c>
      <c r="F8" s="4">
        <v>10</v>
      </c>
      <c r="G8" s="11">
        <f t="shared" si="0"/>
        <v>2080000</v>
      </c>
      <c r="H8" s="11">
        <f t="shared" si="1"/>
        <v>70690</v>
      </c>
      <c r="I8" s="11">
        <f t="shared" si="2"/>
        <v>2150690</v>
      </c>
    </row>
    <row r="9" spans="1:9" ht="19.5" customHeight="1">
      <c r="A9" s="6" t="s">
        <v>11</v>
      </c>
      <c r="B9" s="5">
        <v>25</v>
      </c>
      <c r="C9" s="8">
        <v>3.75</v>
      </c>
      <c r="D9" s="4">
        <v>50</v>
      </c>
      <c r="E9" s="4">
        <v>25</v>
      </c>
      <c r="F9" s="4">
        <v>0</v>
      </c>
      <c r="G9" s="11">
        <f t="shared" si="0"/>
        <v>0</v>
      </c>
      <c r="H9" s="11">
        <f t="shared" si="1"/>
        <v>0</v>
      </c>
      <c r="I9" s="11">
        <f t="shared" si="2"/>
        <v>0</v>
      </c>
    </row>
    <row r="10" spans="1:9" ht="19.5" customHeight="1">
      <c r="A10" s="6" t="s">
        <v>13</v>
      </c>
      <c r="B10" s="5">
        <v>48</v>
      </c>
      <c r="C10" s="8">
        <v>3</v>
      </c>
      <c r="D10" s="4">
        <v>30</v>
      </c>
      <c r="E10" s="4">
        <v>48</v>
      </c>
      <c r="F10" s="4">
        <v>0</v>
      </c>
      <c r="G10" s="11">
        <f>+(F10*D10/C10*240*52)+F10*7069</f>
        <v>0</v>
      </c>
      <c r="H10" s="11">
        <f t="shared" si="1"/>
        <v>0</v>
      </c>
      <c r="I10" s="11">
        <f t="shared" si="2"/>
        <v>0</v>
      </c>
    </row>
    <row r="11" spans="1:9" ht="19.5" customHeight="1">
      <c r="A11" s="6" t="s">
        <v>32</v>
      </c>
      <c r="B11" s="5">
        <v>25</v>
      </c>
      <c r="C11" s="8">
        <v>3</v>
      </c>
      <c r="D11" s="4">
        <v>30</v>
      </c>
      <c r="E11" s="4">
        <v>34</v>
      </c>
      <c r="F11" s="4">
        <v>9</v>
      </c>
      <c r="G11" s="11">
        <f>+(F11*D11/C11*240*52)</f>
        <v>1123200</v>
      </c>
      <c r="H11" s="11">
        <f t="shared" si="1"/>
        <v>63621</v>
      </c>
      <c r="I11" s="11">
        <f>+G11+H11</f>
        <v>1186821</v>
      </c>
    </row>
    <row r="12" spans="1:9" ht="19.5" customHeight="1">
      <c r="A12" s="6" t="s">
        <v>33</v>
      </c>
      <c r="B12" s="5">
        <v>9</v>
      </c>
      <c r="C12" s="8">
        <v>1.23</v>
      </c>
      <c r="D12" s="4">
        <v>30</v>
      </c>
      <c r="E12" s="4">
        <v>21</v>
      </c>
      <c r="F12" s="4">
        <v>12</v>
      </c>
      <c r="G12" s="11">
        <f>+(F12*D12/C12*240*52)</f>
        <v>3652682.926829268</v>
      </c>
      <c r="H12" s="11">
        <f t="shared" si="1"/>
        <v>84828</v>
      </c>
      <c r="I12" s="11">
        <f>+G12+H12</f>
        <v>3737510.926829268</v>
      </c>
    </row>
    <row r="13" spans="1:9" ht="19.5" customHeight="1">
      <c r="A13" s="13"/>
      <c r="B13" s="19">
        <f>+SUM(B3:B12)</f>
        <v>398</v>
      </c>
      <c r="C13" s="21"/>
      <c r="D13" s="22"/>
      <c r="E13" s="4" t="s">
        <v>17</v>
      </c>
      <c r="F13" s="4">
        <f>+SUM(F3:F12)</f>
        <v>42</v>
      </c>
      <c r="G13" s="25">
        <f>+SUM(G3:G12)</f>
        <v>10152335.90964019</v>
      </c>
      <c r="H13" s="28">
        <f>+SUM(H3:H12)</f>
        <v>296898</v>
      </c>
      <c r="I13" s="25">
        <f>+SUM(I3:I12)</f>
        <v>10449233.90964019</v>
      </c>
    </row>
    <row r="14" spans="3:6" ht="19.5" customHeight="1">
      <c r="C14" s="9" t="s">
        <v>17</v>
      </c>
      <c r="F14" s="16">
        <f>+B13+F13</f>
        <v>440</v>
      </c>
    </row>
    <row r="15" spans="3:7" ht="12.75">
      <c r="C15" s="10" t="s">
        <v>17</v>
      </c>
      <c r="G15" s="12" t="s">
        <v>17</v>
      </c>
    </row>
    <row r="16" ht="12.75">
      <c r="C16" s="9" t="s">
        <v>17</v>
      </c>
    </row>
    <row r="17" spans="3:4" ht="12.75">
      <c r="C17" s="9" t="s">
        <v>17</v>
      </c>
      <c r="D17" s="7" t="s">
        <v>17</v>
      </c>
    </row>
    <row r="18" ht="12.75">
      <c r="C18" s="9" t="s">
        <v>17</v>
      </c>
    </row>
    <row r="19" ht="12.75">
      <c r="C19" s="9" t="s">
        <v>17</v>
      </c>
    </row>
  </sheetData>
  <printOptions/>
  <pageMargins left="0.1968503937007874" right="0.1968503937007874" top="0.984251968503937" bottom="0.984251968503937" header="0" footer="0"/>
  <pageSetup horizontalDpi="600" verticalDpi="600" orientation="landscape" paperSize="9" scale="85" r:id="rId3"/>
  <headerFooter alignWithMargins="0">
    <oddHeader>&amp;C&amp;"Arial,Fed"&amp;14Ekstra marginaludgifter ved nettoforøgelse af pladsbehov 2007</oddHeader>
    <oddFooter>&amp;Lsvenlo&amp;C&amp;D&amp;T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Administrator</cp:lastModifiedBy>
  <cp:lastPrinted>2007-06-07T12:18:46Z</cp:lastPrinted>
  <dcterms:created xsi:type="dcterms:W3CDTF">2006-11-06T12:52:09Z</dcterms:created>
  <dcterms:modified xsi:type="dcterms:W3CDTF">2007-06-07T13:25:08Z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