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63c\Desktop\VejPladsPark publiceret. RET i eDoc\"/>
    </mc:Choice>
  </mc:AlternateContent>
  <xr:revisionPtr revIDLastSave="0" documentId="8_{FB73BB16-3C6F-45D1-B382-E2DA74A535FC}" xr6:coauthVersionLast="47" xr6:coauthVersionMax="47" xr10:uidLastSave="{00000000-0000-0000-0000-000000000000}"/>
  <bookViews>
    <workbookView xWindow="-108" yWindow="-108" windowWidth="23256" windowHeight="12456" tabRatio="881" activeTab="6" xr2:uid="{00000000-000D-0000-FFFF-FFFF00000000}"/>
  </bookViews>
  <sheets>
    <sheet name="Vejledning og versionsdato" sheetId="1" r:id="rId1"/>
    <sheet name="Forside" sheetId="2" r:id="rId2"/>
    <sheet name="TBL Side A" sheetId="3" r:id="rId3"/>
    <sheet name="Tilbudsliste" sheetId="4" r:id="rId4"/>
    <sheet name="Bygherreleverancer" sheetId="5" r:id="rId5"/>
    <sheet name="Anlægsbudget " sheetId="6" r:id="rId6"/>
    <sheet name="Beregning af betonmængder" sheetId="7" r:id="rId7"/>
  </sheets>
  <externalReferences>
    <externalReference r:id="rId8"/>
  </externalReferences>
  <definedNames>
    <definedName name="_Toc373928501" localSheetId="3">Tilbudsliste!$D$150</definedName>
    <definedName name="_Toc373928502" localSheetId="3">Tilbudsliste!$D$151</definedName>
    <definedName name="byghp10.00ialt" localSheetId="5">[1]Bygherreleverancer!$J$22</definedName>
    <definedName name="byghp8.00ialt" localSheetId="5">[1]Bygherreleverancer!$J$12</definedName>
    <definedName name="HP01_Budget">Tilbudsliste!$M$12</definedName>
    <definedName name="HP01_Kontrakt" localSheetId="5">Tilbudsliste!$I$12</definedName>
    <definedName name="HP01_Kontrakt">Tilbudsliste!$I$12</definedName>
    <definedName name="HP01_Udført">Tilbudsliste!$P$12</definedName>
    <definedName name="HP02_Budget">Tilbudsliste!$M$117</definedName>
    <definedName name="HP02_Kontrakt" localSheetId="5">Tilbudsliste!$I$117</definedName>
    <definedName name="HP02_Kontrakt">Tilbudsliste!$I$117</definedName>
    <definedName name="HP02_Udført">Tilbudsliste!$P$117</definedName>
    <definedName name="HP03_Budget">Tilbudsliste!$M$157</definedName>
    <definedName name="HP03_Kontrakt" localSheetId="5">Tilbudsliste!$I$157</definedName>
    <definedName name="HP03_Kontrakt">Tilbudsliste!$I$157</definedName>
    <definedName name="HP03_Udført">Tilbudsliste!$P$157</definedName>
    <definedName name="HP04_Budget">Tilbudsliste!$M$166</definedName>
    <definedName name="HP04_Kontrakt" localSheetId="5">Tilbudsliste!$I$166</definedName>
    <definedName name="HP04_Kontrakt">Tilbudsliste!$I$166</definedName>
    <definedName name="HP04_Udført">Tilbudsliste!$P$166</definedName>
    <definedName name="HP05_Budget">Tilbudsliste!$M$212</definedName>
    <definedName name="HP05_Kontrakt" localSheetId="5">Tilbudsliste!$I$212</definedName>
    <definedName name="HP05_Kontrakt">Tilbudsliste!$I$212</definedName>
    <definedName name="HP05_Udført">Tilbudsliste!$P$212</definedName>
    <definedName name="HP06_Budget">Tilbudsliste!$M$223</definedName>
    <definedName name="HP06_Kontrakt" localSheetId="5">Tilbudsliste!$I$223</definedName>
    <definedName name="HP06_Kontrakt">Tilbudsliste!$I$223</definedName>
    <definedName name="HP06_Udført">Tilbudsliste!$P$223</definedName>
    <definedName name="HP07_Budget">Tilbudsliste!$M$286</definedName>
    <definedName name="HP07_Kontrakt" localSheetId="5">Tilbudsliste!$I$286</definedName>
    <definedName name="HP07_Kontrakt">Tilbudsliste!$I$286</definedName>
    <definedName name="HP07_Udført">Tilbudsliste!$P$286</definedName>
    <definedName name="HP08_Budget">Tilbudsliste!$M$350</definedName>
    <definedName name="HP08_Kontrakt" localSheetId="5">Tilbudsliste!$I$350</definedName>
    <definedName name="HP08_Kontrakt">Tilbudsliste!$I$350</definedName>
    <definedName name="HP08_Udført">Tilbudsliste!$P$350</definedName>
    <definedName name="HP09_Budget">Tilbudsliste!$M$371</definedName>
    <definedName name="HP09_Kontrakt" localSheetId="5">Tilbudsliste!$I$371</definedName>
    <definedName name="HP09_Kontrakt">Tilbudsliste!$I$371</definedName>
    <definedName name="HP09_Udført">Tilbudsliste!$P$371</definedName>
    <definedName name="HP10_Budget">Tilbudsliste!$M$378</definedName>
    <definedName name="HP10_Kontrakt" localSheetId="5">Tilbudsliste!$I$378</definedName>
    <definedName name="HP10_Kontrakt">Tilbudsliste!$I$378</definedName>
    <definedName name="HP10_Udført">Tilbudsliste!$P$378</definedName>
    <definedName name="HP11_Budget">Tilbudsliste!$M$388</definedName>
    <definedName name="HP11_kontrakt" localSheetId="5">Tilbudsliste!$I$388</definedName>
    <definedName name="HP11_kontrakt">Tilbudsliste!$I$388</definedName>
    <definedName name="HP11_Udført">Tilbudsliste!$P$388</definedName>
    <definedName name="HP12_Budget">Tilbudsliste!$M$396</definedName>
    <definedName name="HP12_Kontrakt" localSheetId="5">Tilbudsliste!$I$396</definedName>
    <definedName name="HP12_Kontrakt">Tilbudsliste!$I$396</definedName>
    <definedName name="HP12_Udført">Tilbudsliste!$P$396</definedName>
    <definedName name="HP13_Budget">Tilbudsliste!$M$435</definedName>
    <definedName name="HP13_Kontrakt" localSheetId="5">Tilbudsliste!$I$435</definedName>
    <definedName name="HP13_Kontrakt">Tilbudsliste!$I$435</definedName>
    <definedName name="HP13_Udført">Tilbudsliste!$P$435</definedName>
    <definedName name="HP14_Kontrakt">Tilbudsliste!$I$602</definedName>
    <definedName name="ossumpo2.01" localSheetId="5">[1]Tilbudsliste!#REF!</definedName>
    <definedName name="ossumpo2.02" localSheetId="5">[1]Tilbudsliste!#REF!</definedName>
    <definedName name="ossumpo2.03" localSheetId="5">[1]Tilbudsliste!#REF!</definedName>
    <definedName name="ossumpo2.04" localSheetId="5">[1]Tilbudsliste!#REF!</definedName>
    <definedName name="ossumpo3.01" localSheetId="5">[1]Tilbudsliste!#REF!</definedName>
    <definedName name="ossumpo7.01" localSheetId="5">[1]Tilbudsliste!#REF!</definedName>
    <definedName name="ossumpo7.02" localSheetId="5">[1]Tilbudsliste!#REF!</definedName>
    <definedName name="ossumpo7.03" localSheetId="5">[1]Tilbudsliste!#REF!</definedName>
    <definedName name="post2.01" localSheetId="5">[1]Tilbudsliste!#REF!</definedName>
    <definedName name="tbhp1.00ialt" localSheetId="5">[1]Tilbudsliste!#REF!</definedName>
    <definedName name="tbhp10.00ialt" localSheetId="5">[1]Tilbudsliste!#REF!</definedName>
    <definedName name="tbhp12.00ialt" localSheetId="5">[1]Tilbudsliste!#REF!</definedName>
    <definedName name="tbhp13.00ialt" localSheetId="5">[1]Tilbudsliste!#REF!</definedName>
    <definedName name="tbhp14.00ialt" localSheetId="5">[1]Tilbudsliste!#REF!</definedName>
    <definedName name="tbhp2.00ialt" localSheetId="5">[1]Tilbudsliste!#REF!</definedName>
    <definedName name="tbhp3.00ialt" localSheetId="5">[1]Tilbudsliste!#REF!</definedName>
    <definedName name="tbhp4.00ialt" localSheetId="5">[1]Tilbudsliste!#REF!</definedName>
    <definedName name="tbhp5.00ialt" localSheetId="5">[1]Tilbudsliste!#REF!</definedName>
    <definedName name="tbhp6.00ialt" localSheetId="5">[1]Tilbudsliste!#REF!</definedName>
    <definedName name="tbhp7.00ialt" localSheetId="5">[1]Tilbudsliste!#REF!</definedName>
    <definedName name="tbhp8.00ialt" localSheetId="5">[1]Tilbudsliste!#REF!</definedName>
    <definedName name="tbhp9.00ialt" localSheetId="5">[1]Tilbudsliste!#REF!</definedName>
    <definedName name="tblhp01" localSheetId="5">#REF!</definedName>
    <definedName name="tblhp02" localSheetId="5">#REF!</definedName>
    <definedName name="tblhp03" localSheetId="5">#REF!</definedName>
    <definedName name="tblhp04" localSheetId="5">#REF!</definedName>
    <definedName name="tblhp05" localSheetId="5">#REF!</definedName>
    <definedName name="tblhp06" localSheetId="5">#REF!</definedName>
    <definedName name="tblhp07" localSheetId="5">#REF!</definedName>
    <definedName name="tblhp08" localSheetId="5">#REF!</definedName>
    <definedName name="tblhp09" localSheetId="5">#REF!</definedName>
    <definedName name="tblhp10" localSheetId="5">#REF!</definedName>
    <definedName name="tblhp11" localSheetId="5">#REF!</definedName>
    <definedName name="tblhp12" localSheetId="5">#REF!</definedName>
    <definedName name="tblhp13" localSheetId="5">#REF!</definedName>
    <definedName name="tblhp14" localSheetId="5">#REF!</definedName>
    <definedName name="tbsum2.01" localSheetId="5">[1]Tilbudsliste!#REF!</definedName>
    <definedName name="tbsumpo2.02" localSheetId="5">[1]Tilbudsliste!#REF!</definedName>
    <definedName name="tbsumpo2.03" localSheetId="5">[1]Tilbudsliste!#REF!</definedName>
    <definedName name="tbsumpo2.04" localSheetId="5">[1]Tilbudsliste!#REF!</definedName>
    <definedName name="tbsumpo3.01" localSheetId="5">[1]Tilbudsliste!#REF!</definedName>
    <definedName name="tbsumpo7.01" localSheetId="5">[1]Tilbudsliste!#REF!</definedName>
    <definedName name="tbsumpo7.02" localSheetId="5">[1]Tilbudsliste!#REF!</definedName>
    <definedName name="tbsumpo7.03" localSheetId="5">[1]Tilbudsliste!#REF!</definedName>
    <definedName name="_xlnm.Print_Area" localSheetId="5">'Anlægsbudget '!$A$2:$H$51</definedName>
    <definedName name="_xlnm.Print_Area" localSheetId="4">Bygherreleverancer!$A$1:$K$77</definedName>
    <definedName name="_xlnm.Print_Area" localSheetId="2">'TBL Side A'!$A$1:$L$35</definedName>
    <definedName name="_xlnm.Print_Area" localSheetId="3">Tilbudsliste!$A$1:$S$608</definedName>
    <definedName name="_xlnm.Print_Titles" localSheetId="4">Bygherreleverancer!$1:$1</definedName>
    <definedName name="_xlnm.Print_Titles" localSheetId="3">Tilbudsliste!$1:$2</definedName>
    <definedName name="Z_0D15794D_33E7_4EDD_A07F_A6066BA93F39_.wvu.PrintArea" localSheetId="5" hidden="1">'Anlægsbudget '!$A$2:$H$51</definedName>
    <definedName name="Z_0D15794D_33E7_4EDD_A07F_A6066BA93F39_.wvu.PrintArea" localSheetId="4" hidden="1">Bygherreleverancer!$A$1:$K$77</definedName>
    <definedName name="Z_0D15794D_33E7_4EDD_A07F_A6066BA93F39_.wvu.PrintArea" localSheetId="2" hidden="1">'TBL Side A'!$A$1:$L$35</definedName>
    <definedName name="Z_0D15794D_33E7_4EDD_A07F_A6066BA93F39_.wvu.PrintArea" localSheetId="3" hidden="1">Tilbudsliste!$A$1:$I$603</definedName>
    <definedName name="Z_0D15794D_33E7_4EDD_A07F_A6066BA93F39_.wvu.PrintTitles" localSheetId="4" hidden="1">Bygherreleverancer!$1:$1</definedName>
    <definedName name="Z_0D15794D_33E7_4EDD_A07F_A6066BA93F39_.wvu.PrintTitles" localSheetId="3" hidden="1">Tilbudsliste!$1:$2</definedName>
    <definedName name="Z_C36BD45E_7A26_427E_9D1C_3938E4714006_.wvu.PrintArea" localSheetId="5" hidden="1">'Anlægsbudget '!$A$2:$H$51</definedName>
    <definedName name="Z_C36BD45E_7A26_427E_9D1C_3938E4714006_.wvu.PrintArea" localSheetId="4" hidden="1">Bygherreleverancer!$A$1:$K$77</definedName>
    <definedName name="Z_C36BD45E_7A26_427E_9D1C_3938E4714006_.wvu.PrintArea" localSheetId="2" hidden="1">'TBL Side A'!$A$1:$L$35</definedName>
    <definedName name="Z_C36BD45E_7A26_427E_9D1C_3938E4714006_.wvu.PrintArea" localSheetId="3" hidden="1">Tilbudsliste!$A$1:$I$603</definedName>
    <definedName name="Z_C36BD45E_7A26_427E_9D1C_3938E4714006_.wvu.PrintTitles" localSheetId="4" hidden="1">Bygherreleverancer!$1:$1</definedName>
    <definedName name="Z_C36BD45E_7A26_427E_9D1C_3938E4714006_.wvu.PrintTitles" localSheetId="3" hidden="1">Tilbudsliste!$1:$2</definedName>
  </definedNames>
  <calcPr calcId="191029"/>
  <customWorkbookViews>
    <customWorkbookView name="marchr - Privat visning" guid="{0D15794D-33E7-4EDD-A07F-A6066BA93F39}" mergeInterval="0" personalView="1" maximized="1" windowWidth="1020" windowHeight="596" tabRatio="881" activeSheetId="4"/>
    <customWorkbookView name="tbl" guid="{C36BD45E-7A26-427E-9D1C-3938E4714006}" maximized="1" windowWidth="1276" windowHeight="602" tabRatio="88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7" l="1"/>
  <c r="G15" i="7"/>
  <c r="G14" i="7"/>
  <c r="G13" i="7"/>
  <c r="G12" i="7"/>
  <c r="G11" i="7"/>
  <c r="G10" i="7"/>
  <c r="G9" i="7"/>
  <c r="G8" i="7"/>
  <c r="G7" i="7"/>
  <c r="G6" i="7"/>
  <c r="G5" i="7"/>
  <c r="G4" i="7"/>
  <c r="G3" i="7"/>
  <c r="P163" i="4"/>
  <c r="L163" i="4"/>
  <c r="M163" i="4" s="1"/>
  <c r="I163" i="4"/>
  <c r="P162" i="4"/>
  <c r="L162" i="4"/>
  <c r="M162" i="4" s="1"/>
  <c r="I162" i="4"/>
  <c r="P155" i="4"/>
  <c r="L155" i="4"/>
  <c r="M155" i="4" s="1"/>
  <c r="I155" i="4"/>
  <c r="P154" i="4"/>
  <c r="L154" i="4"/>
  <c r="M154" i="4" s="1"/>
  <c r="I154" i="4"/>
  <c r="P153" i="4"/>
  <c r="L153" i="4"/>
  <c r="M153" i="4" s="1"/>
  <c r="I153" i="4"/>
  <c r="P152" i="4"/>
  <c r="L152" i="4"/>
  <c r="M152" i="4" s="1"/>
  <c r="I152" i="4"/>
  <c r="P150" i="4"/>
  <c r="M150" i="4"/>
  <c r="I150" i="4"/>
  <c r="P149" i="4"/>
  <c r="M149" i="4"/>
  <c r="I149" i="4"/>
  <c r="P147" i="4"/>
  <c r="L147" i="4"/>
  <c r="M147" i="4" s="1"/>
  <c r="I147" i="4"/>
  <c r="P146" i="4"/>
  <c r="L146" i="4"/>
  <c r="M146" i="4" s="1"/>
  <c r="I146" i="4"/>
  <c r="P145" i="4"/>
  <c r="L145" i="4"/>
  <c r="M145" i="4" s="1"/>
  <c r="I145" i="4"/>
  <c r="P144" i="4"/>
  <c r="L144" i="4"/>
  <c r="M144" i="4" s="1"/>
  <c r="I144" i="4"/>
  <c r="P143" i="4"/>
  <c r="L143" i="4"/>
  <c r="M143" i="4" s="1"/>
  <c r="I143" i="4"/>
  <c r="P141" i="4"/>
  <c r="L141" i="4"/>
  <c r="M141" i="4" s="1"/>
  <c r="I141" i="4"/>
  <c r="P140" i="4"/>
  <c r="L140" i="4"/>
  <c r="M140" i="4" s="1"/>
  <c r="I140" i="4"/>
  <c r="P139" i="4"/>
  <c r="L139" i="4"/>
  <c r="M139" i="4" s="1"/>
  <c r="I139" i="4"/>
  <c r="P137" i="4"/>
  <c r="L137" i="4"/>
  <c r="M137" i="4" s="1"/>
  <c r="I137" i="4"/>
  <c r="P136" i="4"/>
  <c r="M136" i="4"/>
  <c r="I136" i="4"/>
  <c r="P135" i="4"/>
  <c r="M135" i="4"/>
  <c r="I135" i="4"/>
  <c r="P134" i="4"/>
  <c r="L134" i="4"/>
  <c r="M134" i="4" s="1"/>
  <c r="I134" i="4"/>
  <c r="P132" i="4"/>
  <c r="L132" i="4"/>
  <c r="M132" i="4" s="1"/>
  <c r="I132" i="4"/>
  <c r="P131" i="4"/>
  <c r="L131" i="4"/>
  <c r="M131" i="4" s="1"/>
  <c r="I131" i="4"/>
  <c r="P126" i="4"/>
  <c r="L126" i="4"/>
  <c r="M126" i="4" s="1"/>
  <c r="I126" i="4"/>
  <c r="P125" i="4"/>
  <c r="L125" i="4"/>
  <c r="M125" i="4" s="1"/>
  <c r="I125" i="4"/>
  <c r="P123" i="4"/>
  <c r="L123" i="4"/>
  <c r="M123" i="4" s="1"/>
  <c r="I123" i="4"/>
  <c r="P122" i="4"/>
  <c r="L122" i="4"/>
  <c r="M122" i="4" s="1"/>
  <c r="I122" i="4"/>
  <c r="P121" i="4"/>
  <c r="L121" i="4"/>
  <c r="M121" i="4" s="1"/>
  <c r="I121" i="4"/>
  <c r="P79" i="4"/>
  <c r="L79" i="4"/>
  <c r="M79" i="4" s="1"/>
  <c r="I79" i="4"/>
  <c r="P76" i="4"/>
  <c r="M76" i="4"/>
  <c r="I76" i="4"/>
  <c r="P66" i="4"/>
  <c r="L66" i="4"/>
  <c r="M66" i="4" s="1"/>
  <c r="I66" i="4"/>
  <c r="P62" i="4"/>
  <c r="L62" i="4"/>
  <c r="M62" i="4" s="1"/>
  <c r="I62" i="4"/>
  <c r="P60" i="4"/>
  <c r="L60" i="4"/>
  <c r="M60" i="4" s="1"/>
  <c r="I60" i="4"/>
  <c r="P58" i="4"/>
  <c r="L58" i="4"/>
  <c r="M58" i="4" s="1"/>
  <c r="I58" i="4"/>
  <c r="P56" i="4"/>
  <c r="L56" i="4"/>
  <c r="M56" i="4" s="1"/>
  <c r="I56" i="4"/>
  <c r="P54" i="4"/>
  <c r="L54" i="4"/>
  <c r="M54" i="4" s="1"/>
  <c r="I54" i="4"/>
  <c r="P52" i="4"/>
  <c r="L52" i="4"/>
  <c r="M52" i="4" s="1"/>
  <c r="I52" i="4"/>
  <c r="P51" i="4"/>
  <c r="L51" i="4"/>
  <c r="M51" i="4" s="1"/>
  <c r="I51" i="4"/>
  <c r="P49" i="4"/>
  <c r="L49" i="4"/>
  <c r="M49" i="4" s="1"/>
  <c r="I49" i="4"/>
  <c r="P48" i="4"/>
  <c r="L48" i="4"/>
  <c r="M48" i="4" s="1"/>
  <c r="I48" i="4"/>
  <c r="P47" i="4"/>
  <c r="L47" i="4"/>
  <c r="M47" i="4" s="1"/>
  <c r="I47" i="4"/>
  <c r="P46" i="4"/>
  <c r="L46" i="4"/>
  <c r="M46" i="4" s="1"/>
  <c r="I46" i="4"/>
  <c r="P45" i="4"/>
  <c r="L45" i="4"/>
  <c r="M45" i="4" s="1"/>
  <c r="I45" i="4"/>
  <c r="P38" i="4"/>
  <c r="L38" i="4"/>
  <c r="M38" i="4" s="1"/>
  <c r="I38" i="4"/>
  <c r="P37" i="4"/>
  <c r="L37" i="4"/>
  <c r="M37" i="4" s="1"/>
  <c r="I37" i="4"/>
  <c r="P36" i="4"/>
  <c r="L36" i="4"/>
  <c r="M36" i="4" s="1"/>
  <c r="I36" i="4"/>
  <c r="P35" i="4"/>
  <c r="L35" i="4"/>
  <c r="M35" i="4" s="1"/>
  <c r="I35" i="4"/>
  <c r="P34" i="4"/>
  <c r="L34" i="4"/>
  <c r="M34" i="4" s="1"/>
  <c r="I34" i="4"/>
  <c r="P33" i="4"/>
  <c r="L33" i="4"/>
  <c r="M33" i="4" s="1"/>
  <c r="I33" i="4"/>
  <c r="I83" i="4"/>
  <c r="L83" i="4"/>
  <c r="M83" i="4" s="1"/>
  <c r="P83" i="4"/>
  <c r="I84" i="4"/>
  <c r="L84" i="4"/>
  <c r="M84" i="4"/>
  <c r="P84" i="4"/>
  <c r="I85" i="4"/>
  <c r="L85" i="4"/>
  <c r="M85" i="4" s="1"/>
  <c r="P85" i="4"/>
  <c r="I86" i="4"/>
  <c r="L86" i="4"/>
  <c r="M86" i="4" s="1"/>
  <c r="P86" i="4"/>
  <c r="I92" i="4"/>
  <c r="L92" i="4"/>
  <c r="M92" i="4" s="1"/>
  <c r="P92" i="4"/>
  <c r="I98" i="4"/>
  <c r="L98" i="4"/>
  <c r="M98" i="4" s="1"/>
  <c r="P98" i="4"/>
  <c r="I99" i="4"/>
  <c r="L99" i="4"/>
  <c r="M99" i="4" s="1"/>
  <c r="P99" i="4"/>
  <c r="I100" i="4"/>
  <c r="L100" i="4"/>
  <c r="M100" i="4" s="1"/>
  <c r="P100" i="4"/>
  <c r="I101" i="4"/>
  <c r="M101" i="4"/>
  <c r="P101" i="4"/>
  <c r="I105" i="4"/>
  <c r="L105" i="4"/>
  <c r="M105" i="4" s="1"/>
  <c r="P105" i="4"/>
  <c r="I106" i="4"/>
  <c r="L106" i="4"/>
  <c r="M106" i="4" s="1"/>
  <c r="P106" i="4"/>
  <c r="I107" i="4"/>
  <c r="L107" i="4"/>
  <c r="M107" i="4" s="1"/>
  <c r="P107" i="4"/>
  <c r="I111" i="4"/>
  <c r="L111" i="4"/>
  <c r="M111" i="4" s="1"/>
  <c r="P111" i="4"/>
  <c r="I112" i="4"/>
  <c r="L112" i="4"/>
  <c r="M112" i="4" s="1"/>
  <c r="P112" i="4"/>
  <c r="I113" i="4"/>
  <c r="L113" i="4"/>
  <c r="M113" i="4" s="1"/>
  <c r="P113" i="4"/>
  <c r="I114" i="4"/>
  <c r="L114" i="4"/>
  <c r="M114" i="4" s="1"/>
  <c r="P114" i="4"/>
  <c r="I115" i="4"/>
  <c r="L115" i="4"/>
  <c r="M115" i="4" s="1"/>
  <c r="P115" i="4"/>
  <c r="P334" i="4" l="1"/>
  <c r="L334" i="4"/>
  <c r="M334" i="4" s="1"/>
  <c r="I334" i="4"/>
  <c r="P247" i="4"/>
  <c r="L247" i="4"/>
  <c r="M247" i="4" s="1"/>
  <c r="I247" i="4"/>
  <c r="P246" i="4"/>
  <c r="L246" i="4"/>
  <c r="P245" i="4"/>
  <c r="L245" i="4"/>
  <c r="M245" i="4" s="1"/>
  <c r="I245" i="4"/>
  <c r="P244" i="4"/>
  <c r="L244" i="4"/>
  <c r="P243" i="4"/>
  <c r="L243" i="4"/>
  <c r="M243" i="4" s="1"/>
  <c r="I243" i="4"/>
  <c r="L339" i="4"/>
  <c r="L340" i="4"/>
  <c r="L25" i="4" l="1"/>
  <c r="L26" i="4"/>
  <c r="L27" i="4"/>
  <c r="L28" i="4"/>
  <c r="I548" i="4" l="1"/>
  <c r="I550" i="4" s="1"/>
  <c r="M548" i="4"/>
  <c r="P548" i="4"/>
  <c r="I544" i="4"/>
  <c r="M544" i="4"/>
  <c r="P544" i="4"/>
  <c r="I555" i="4"/>
  <c r="I557" i="4"/>
  <c r="I558" i="4"/>
  <c r="I559" i="4"/>
  <c r="I561" i="4"/>
  <c r="I562" i="4"/>
  <c r="I563" i="4"/>
  <c r="I564" i="4"/>
  <c r="M550" i="4" l="1"/>
  <c r="P550" i="4"/>
  <c r="P242" i="4" l="1"/>
  <c r="L242" i="4"/>
  <c r="P241" i="4" l="1"/>
  <c r="L241" i="4"/>
  <c r="M241" i="4" s="1"/>
  <c r="I241" i="4"/>
  <c r="P229" i="4"/>
  <c r="L229" i="4"/>
  <c r="M229" i="4" s="1"/>
  <c r="I229" i="4"/>
  <c r="K22" i="3" l="1"/>
  <c r="I565" i="4"/>
  <c r="I566" i="4"/>
  <c r="I567" i="4"/>
  <c r="I568" i="4"/>
  <c r="I569" i="4"/>
  <c r="I570" i="4"/>
  <c r="I571" i="4"/>
  <c r="I572" i="4"/>
  <c r="I576" i="4"/>
  <c r="P419" i="4"/>
  <c r="P420" i="4"/>
  <c r="P424" i="4"/>
  <c r="P428" i="4"/>
  <c r="P432" i="4"/>
  <c r="P433" i="4"/>
  <c r="M419" i="4"/>
  <c r="M420" i="4"/>
  <c r="M424" i="4"/>
  <c r="M428" i="4"/>
  <c r="M432" i="4"/>
  <c r="M433" i="4"/>
  <c r="I414" i="4"/>
  <c r="P415" i="4"/>
  <c r="M415" i="4"/>
  <c r="I410" i="4"/>
  <c r="M410" i="4"/>
  <c r="P410" i="4"/>
  <c r="P386" i="4"/>
  <c r="M386" i="4"/>
  <c r="I386" i="4"/>
  <c r="P312" i="4"/>
  <c r="M312" i="4"/>
  <c r="I312" i="4"/>
  <c r="P300" i="4"/>
  <c r="P301" i="4"/>
  <c r="M300" i="4"/>
  <c r="M301" i="4"/>
  <c r="I300" i="4"/>
  <c r="I301" i="4"/>
  <c r="P296" i="4"/>
  <c r="P297" i="4"/>
  <c r="M296" i="4"/>
  <c r="M297" i="4"/>
  <c r="I296" i="4"/>
  <c r="I297" i="4"/>
  <c r="M272" i="4"/>
  <c r="M273" i="4"/>
  <c r="M274" i="4"/>
  <c r="P268" i="4"/>
  <c r="P272" i="4"/>
  <c r="P273" i="4"/>
  <c r="P274" i="4"/>
  <c r="I284" i="4"/>
  <c r="I268" i="4"/>
  <c r="I272" i="4"/>
  <c r="I273" i="4"/>
  <c r="I274" i="4"/>
  <c r="M221" i="4"/>
  <c r="I221" i="4"/>
  <c r="L161" i="4"/>
  <c r="I10" i="4"/>
  <c r="I588" i="4"/>
  <c r="I589" i="4"/>
  <c r="I590" i="4"/>
  <c r="I591" i="4"/>
  <c r="I592" i="4"/>
  <c r="I593" i="4"/>
  <c r="I594" i="4"/>
  <c r="I595" i="4"/>
  <c r="I596" i="4"/>
  <c r="I597" i="4"/>
  <c r="K21" i="3" l="1"/>
  <c r="I419" i="4"/>
  <c r="I420" i="4"/>
  <c r="I424" i="4"/>
  <c r="I428" i="4"/>
  <c r="I432" i="4"/>
  <c r="I433" i="4"/>
  <c r="I415" i="4"/>
  <c r="P368" i="4"/>
  <c r="P369" i="4"/>
  <c r="L369" i="4"/>
  <c r="M369" i="4" s="1"/>
  <c r="I369" i="4"/>
  <c r="P337" i="4"/>
  <c r="L337" i="4"/>
  <c r="M337" i="4" s="1"/>
  <c r="I337" i="4"/>
  <c r="I338" i="4"/>
  <c r="P284" i="4"/>
  <c r="L284" i="4"/>
  <c r="M284" i="4" s="1"/>
  <c r="I409" i="4" l="1"/>
  <c r="L409" i="4"/>
  <c r="M409" i="4" s="1"/>
  <c r="P409" i="4"/>
  <c r="L414" i="4"/>
  <c r="M414" i="4" s="1"/>
  <c r="P414" i="4"/>
  <c r="I18" i="4"/>
  <c r="I19" i="4"/>
  <c r="I24" i="4"/>
  <c r="I26" i="4"/>
  <c r="I28" i="4"/>
  <c r="P282" i="4"/>
  <c r="L282" i="4"/>
  <c r="M282" i="4" s="1"/>
  <c r="I282" i="4"/>
  <c r="P258" i="4"/>
  <c r="L258" i="4"/>
  <c r="M258" i="4" s="1"/>
  <c r="I258" i="4"/>
  <c r="P237" i="4"/>
  <c r="L237" i="4"/>
  <c r="M237" i="4" s="1"/>
  <c r="I237" i="4"/>
  <c r="P236" i="4"/>
  <c r="L236" i="4"/>
  <c r="M236" i="4" s="1"/>
  <c r="I236" i="4"/>
  <c r="P235" i="4"/>
  <c r="L235" i="4"/>
  <c r="M235" i="4" s="1"/>
  <c r="I235" i="4"/>
  <c r="P234" i="4"/>
  <c r="L234" i="4"/>
  <c r="M234" i="4" s="1"/>
  <c r="I234" i="4"/>
  <c r="P232" i="4"/>
  <c r="L232" i="4"/>
  <c r="M232" i="4" s="1"/>
  <c r="I232" i="4"/>
  <c r="I230" i="4"/>
  <c r="I231" i="4"/>
  <c r="I252" i="4"/>
  <c r="I253" i="4"/>
  <c r="I257" i="4"/>
  <c r="I263" i="4"/>
  <c r="I267" i="4"/>
  <c r="I278" i="4"/>
  <c r="I279" i="4"/>
  <c r="I280" i="4"/>
  <c r="I281" i="4"/>
  <c r="I283" i="4"/>
  <c r="P230" i="4"/>
  <c r="P231" i="4"/>
  <c r="P252" i="4"/>
  <c r="P253" i="4"/>
  <c r="P257" i="4"/>
  <c r="P263" i="4"/>
  <c r="P267" i="4"/>
  <c r="P278" i="4"/>
  <c r="P279" i="4"/>
  <c r="P280" i="4"/>
  <c r="P281" i="4"/>
  <c r="P283" i="4"/>
  <c r="L230" i="4"/>
  <c r="M230" i="4" s="1"/>
  <c r="L231" i="4"/>
  <c r="M231" i="4" s="1"/>
  <c r="L252" i="4"/>
  <c r="M252" i="4" s="1"/>
  <c r="L253" i="4"/>
  <c r="M253" i="4" s="1"/>
  <c r="L257" i="4"/>
  <c r="M257" i="4" s="1"/>
  <c r="L263" i="4"/>
  <c r="M263" i="4" s="1"/>
  <c r="L267" i="4"/>
  <c r="M267" i="4" s="1"/>
  <c r="L268" i="4"/>
  <c r="M268" i="4" s="1"/>
  <c r="L278" i="4"/>
  <c r="M278" i="4" s="1"/>
  <c r="L279" i="4"/>
  <c r="M279" i="4" s="1"/>
  <c r="L280" i="4"/>
  <c r="M280" i="4" s="1"/>
  <c r="L281" i="4"/>
  <c r="M281" i="4" s="1"/>
  <c r="L283" i="4"/>
  <c r="M283" i="4" s="1"/>
  <c r="I7" i="4"/>
  <c r="I8" i="4"/>
  <c r="I9" i="4"/>
  <c r="I584" i="4"/>
  <c r="I583" i="4"/>
  <c r="I581" i="4"/>
  <c r="I580" i="4"/>
  <c r="P376" i="4"/>
  <c r="L376" i="4"/>
  <c r="M376" i="4" s="1"/>
  <c r="I376" i="4"/>
  <c r="L368" i="4"/>
  <c r="M368" i="4" s="1"/>
  <c r="I368" i="4"/>
  <c r="P164" i="4"/>
  <c r="L164" i="4"/>
  <c r="M164" i="4" s="1"/>
  <c r="I164" i="4"/>
  <c r="P394" i="4"/>
  <c r="L394" i="4"/>
  <c r="M394" i="4" s="1"/>
  <c r="I394" i="4"/>
  <c r="P19" i="4"/>
  <c r="P24" i="4"/>
  <c r="P26" i="4"/>
  <c r="P28" i="4"/>
  <c r="P18" i="4"/>
  <c r="L19" i="4"/>
  <c r="M19" i="4" s="1"/>
  <c r="L24" i="4"/>
  <c r="M24" i="4" s="1"/>
  <c r="M26" i="4"/>
  <c r="M28" i="4"/>
  <c r="L18" i="4"/>
  <c r="M18" i="4" s="1"/>
  <c r="I161" i="4"/>
  <c r="I171" i="4"/>
  <c r="I172" i="4"/>
  <c r="I173" i="4"/>
  <c r="I174" i="4"/>
  <c r="I175" i="4"/>
  <c r="I176" i="4"/>
  <c r="I177" i="4"/>
  <c r="I178" i="4"/>
  <c r="I216" i="4"/>
  <c r="I217" i="4"/>
  <c r="I218" i="4"/>
  <c r="I219" i="4"/>
  <c r="I220" i="4"/>
  <c r="I292" i="4"/>
  <c r="I293" i="4"/>
  <c r="I294" i="4"/>
  <c r="I295" i="4"/>
  <c r="I298" i="4"/>
  <c r="I299" i="4"/>
  <c r="I302" i="4"/>
  <c r="I303" i="4"/>
  <c r="I304" i="4"/>
  <c r="I305" i="4"/>
  <c r="I306" i="4"/>
  <c r="I307" i="4"/>
  <c r="I308" i="4"/>
  <c r="I309" i="4"/>
  <c r="I310" i="4"/>
  <c r="I311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31" i="4"/>
  <c r="I332" i="4"/>
  <c r="I333" i="4"/>
  <c r="I335" i="4"/>
  <c r="I336" i="4"/>
  <c r="I344" i="4"/>
  <c r="I356" i="4"/>
  <c r="I357" i="4"/>
  <c r="I358" i="4"/>
  <c r="I362" i="4"/>
  <c r="I363" i="4"/>
  <c r="I364" i="4"/>
  <c r="I365" i="4"/>
  <c r="I366" i="4"/>
  <c r="I367" i="4"/>
  <c r="I375" i="4"/>
  <c r="I382" i="4"/>
  <c r="I383" i="4"/>
  <c r="I384" i="4"/>
  <c r="I385" i="4"/>
  <c r="I392" i="4"/>
  <c r="I393" i="4"/>
  <c r="I402" i="4"/>
  <c r="I403" i="4"/>
  <c r="I404" i="4"/>
  <c r="I405" i="4"/>
  <c r="I577" i="4"/>
  <c r="I578" i="4"/>
  <c r="I585" i="4"/>
  <c r="I586" i="4"/>
  <c r="I587" i="4"/>
  <c r="E34" i="6"/>
  <c r="C38" i="6"/>
  <c r="E38" i="6"/>
  <c r="G49" i="6"/>
  <c r="G56" i="6"/>
  <c r="P9" i="4"/>
  <c r="L9" i="4"/>
  <c r="M9" i="4" s="1"/>
  <c r="I6" i="5"/>
  <c r="I7" i="5"/>
  <c r="I13" i="5"/>
  <c r="I14" i="5"/>
  <c r="I20" i="5"/>
  <c r="I26" i="5"/>
  <c r="I27" i="5"/>
  <c r="I31" i="5"/>
  <c r="I32" i="5"/>
  <c r="I33" i="5"/>
  <c r="I37" i="5"/>
  <c r="I71" i="5"/>
  <c r="I72" i="5"/>
  <c r="I41" i="5"/>
  <c r="I45" i="5"/>
  <c r="I50" i="5"/>
  <c r="L7" i="4"/>
  <c r="M7" i="4" s="1"/>
  <c r="P7" i="4"/>
  <c r="L8" i="4"/>
  <c r="M8" i="4" s="1"/>
  <c r="P8" i="4"/>
  <c r="L10" i="4"/>
  <c r="M10" i="4" s="1"/>
  <c r="P10" i="4"/>
  <c r="M161" i="4"/>
  <c r="P161" i="4"/>
  <c r="L171" i="4"/>
  <c r="M171" i="4" s="1"/>
  <c r="P171" i="4"/>
  <c r="L172" i="4"/>
  <c r="M172" i="4" s="1"/>
  <c r="P172" i="4"/>
  <c r="L173" i="4"/>
  <c r="M173" i="4" s="1"/>
  <c r="P173" i="4"/>
  <c r="L174" i="4"/>
  <c r="M174" i="4" s="1"/>
  <c r="P174" i="4"/>
  <c r="L175" i="4"/>
  <c r="M175" i="4" s="1"/>
  <c r="P175" i="4"/>
  <c r="L176" i="4"/>
  <c r="M176" i="4" s="1"/>
  <c r="P176" i="4"/>
  <c r="L177" i="4"/>
  <c r="M177" i="4" s="1"/>
  <c r="P177" i="4"/>
  <c r="L178" i="4"/>
  <c r="M178" i="4" s="1"/>
  <c r="P178" i="4"/>
  <c r="L216" i="4"/>
  <c r="M216" i="4" s="1"/>
  <c r="P216" i="4"/>
  <c r="L217" i="4"/>
  <c r="M217" i="4" s="1"/>
  <c r="P217" i="4"/>
  <c r="L218" i="4"/>
  <c r="M218" i="4" s="1"/>
  <c r="P218" i="4"/>
  <c r="L219" i="4"/>
  <c r="M219" i="4" s="1"/>
  <c r="P219" i="4"/>
  <c r="L220" i="4"/>
  <c r="M220" i="4" s="1"/>
  <c r="P220" i="4"/>
  <c r="L292" i="4"/>
  <c r="M292" i="4" s="1"/>
  <c r="P292" i="4"/>
  <c r="L293" i="4"/>
  <c r="M293" i="4" s="1"/>
  <c r="P293" i="4"/>
  <c r="L294" i="4"/>
  <c r="M294" i="4" s="1"/>
  <c r="P294" i="4"/>
  <c r="L295" i="4"/>
  <c r="M295" i="4" s="1"/>
  <c r="P295" i="4"/>
  <c r="L298" i="4"/>
  <c r="M298" i="4" s="1"/>
  <c r="P298" i="4"/>
  <c r="L299" i="4"/>
  <c r="M299" i="4" s="1"/>
  <c r="P299" i="4"/>
  <c r="L302" i="4"/>
  <c r="M302" i="4" s="1"/>
  <c r="P302" i="4"/>
  <c r="L303" i="4"/>
  <c r="M303" i="4" s="1"/>
  <c r="P303" i="4"/>
  <c r="L304" i="4"/>
  <c r="M304" i="4" s="1"/>
  <c r="P304" i="4"/>
  <c r="L305" i="4"/>
  <c r="M305" i="4" s="1"/>
  <c r="P305" i="4"/>
  <c r="L306" i="4"/>
  <c r="M306" i="4" s="1"/>
  <c r="P306" i="4"/>
  <c r="L307" i="4"/>
  <c r="M307" i="4" s="1"/>
  <c r="P307" i="4"/>
  <c r="L308" i="4"/>
  <c r="M308" i="4" s="1"/>
  <c r="P308" i="4"/>
  <c r="L309" i="4"/>
  <c r="M309" i="4" s="1"/>
  <c r="P309" i="4"/>
  <c r="L310" i="4"/>
  <c r="M310" i="4" s="1"/>
  <c r="P310" i="4"/>
  <c r="L311" i="4"/>
  <c r="M311" i="4" s="1"/>
  <c r="P311" i="4"/>
  <c r="L316" i="4"/>
  <c r="M316" i="4" s="1"/>
  <c r="P316" i="4"/>
  <c r="L317" i="4"/>
  <c r="M317" i="4" s="1"/>
  <c r="P317" i="4"/>
  <c r="L318" i="4"/>
  <c r="M318" i="4" s="1"/>
  <c r="P318" i="4"/>
  <c r="L319" i="4"/>
  <c r="M319" i="4" s="1"/>
  <c r="P319" i="4"/>
  <c r="L320" i="4"/>
  <c r="M320" i="4" s="1"/>
  <c r="P320" i="4"/>
  <c r="L321" i="4"/>
  <c r="M321" i="4" s="1"/>
  <c r="P321" i="4"/>
  <c r="L322" i="4"/>
  <c r="M322" i="4" s="1"/>
  <c r="P322" i="4"/>
  <c r="L323" i="4"/>
  <c r="M323" i="4" s="1"/>
  <c r="P323" i="4"/>
  <c r="L324" i="4"/>
  <c r="M324" i="4" s="1"/>
  <c r="P324" i="4"/>
  <c r="L325" i="4"/>
  <c r="M325" i="4" s="1"/>
  <c r="P325" i="4"/>
  <c r="L326" i="4"/>
  <c r="M326" i="4" s="1"/>
  <c r="P326" i="4"/>
  <c r="L327" i="4"/>
  <c r="M327" i="4" s="1"/>
  <c r="P327" i="4"/>
  <c r="L331" i="4"/>
  <c r="M331" i="4" s="1"/>
  <c r="P331" i="4"/>
  <c r="L332" i="4"/>
  <c r="M332" i="4" s="1"/>
  <c r="P332" i="4"/>
  <c r="L333" i="4"/>
  <c r="M333" i="4" s="1"/>
  <c r="P333" i="4"/>
  <c r="L335" i="4"/>
  <c r="M335" i="4" s="1"/>
  <c r="P335" i="4"/>
  <c r="L336" i="4"/>
  <c r="M336" i="4" s="1"/>
  <c r="P336" i="4"/>
  <c r="L338" i="4"/>
  <c r="M338" i="4" s="1"/>
  <c r="P338" i="4"/>
  <c r="L344" i="4"/>
  <c r="M344" i="4" s="1"/>
  <c r="P344" i="4"/>
  <c r="L356" i="4"/>
  <c r="M356" i="4" s="1"/>
  <c r="P356" i="4"/>
  <c r="L357" i="4"/>
  <c r="M357" i="4" s="1"/>
  <c r="P357" i="4"/>
  <c r="L358" i="4"/>
  <c r="M358" i="4" s="1"/>
  <c r="P358" i="4"/>
  <c r="L362" i="4"/>
  <c r="M362" i="4" s="1"/>
  <c r="P362" i="4"/>
  <c r="L363" i="4"/>
  <c r="M363" i="4" s="1"/>
  <c r="P363" i="4"/>
  <c r="L364" i="4"/>
  <c r="M364" i="4" s="1"/>
  <c r="P364" i="4"/>
  <c r="L365" i="4"/>
  <c r="M365" i="4" s="1"/>
  <c r="P365" i="4"/>
  <c r="L366" i="4"/>
  <c r="M366" i="4" s="1"/>
  <c r="P366" i="4"/>
  <c r="L367" i="4"/>
  <c r="M367" i="4" s="1"/>
  <c r="P367" i="4"/>
  <c r="L375" i="4"/>
  <c r="M375" i="4" s="1"/>
  <c r="P375" i="4"/>
  <c r="L382" i="4"/>
  <c r="M382" i="4" s="1"/>
  <c r="P382" i="4"/>
  <c r="L383" i="4"/>
  <c r="M383" i="4" s="1"/>
  <c r="P383" i="4"/>
  <c r="L384" i="4"/>
  <c r="M384" i="4" s="1"/>
  <c r="P384" i="4"/>
  <c r="L385" i="4"/>
  <c r="M385" i="4" s="1"/>
  <c r="P385" i="4"/>
  <c r="L392" i="4"/>
  <c r="M392" i="4" s="1"/>
  <c r="P392" i="4"/>
  <c r="L393" i="4"/>
  <c r="M393" i="4" s="1"/>
  <c r="P393" i="4"/>
  <c r="L402" i="4"/>
  <c r="M402" i="4" s="1"/>
  <c r="P402" i="4"/>
  <c r="L403" i="4"/>
  <c r="M403" i="4" s="1"/>
  <c r="P403" i="4"/>
  <c r="L404" i="4"/>
  <c r="M404" i="4" s="1"/>
  <c r="P404" i="4"/>
  <c r="L405" i="4"/>
  <c r="M405" i="4" s="1"/>
  <c r="P405" i="4"/>
  <c r="P117" i="4" l="1"/>
  <c r="I117" i="4"/>
  <c r="K9" i="3" s="1"/>
  <c r="M117" i="4"/>
  <c r="P12" i="4"/>
  <c r="I12" i="4"/>
  <c r="M12" i="4"/>
  <c r="M166" i="4"/>
  <c r="M435" i="4"/>
  <c r="P388" i="4"/>
  <c r="P371" i="4"/>
  <c r="P350" i="4"/>
  <c r="M388" i="4"/>
  <c r="M371" i="4"/>
  <c r="M350" i="4"/>
  <c r="I371" i="4"/>
  <c r="K16" i="3" s="1"/>
  <c r="M286" i="4"/>
  <c r="P435" i="4"/>
  <c r="I435" i="4"/>
  <c r="K20" i="3" s="1"/>
  <c r="P378" i="4"/>
  <c r="P166" i="4"/>
  <c r="I378" i="4"/>
  <c r="G17" i="6" s="1"/>
  <c r="I166" i="4"/>
  <c r="K11" i="3" s="1"/>
  <c r="I212" i="4"/>
  <c r="K12" i="3" s="1"/>
  <c r="P223" i="4"/>
  <c r="P157" i="4"/>
  <c r="M378" i="4"/>
  <c r="P286" i="4"/>
  <c r="M396" i="4"/>
  <c r="P212" i="4"/>
  <c r="I350" i="4"/>
  <c r="K15" i="3" s="1"/>
  <c r="I286" i="4"/>
  <c r="G14" i="6" s="1"/>
  <c r="P396" i="4"/>
  <c r="I76" i="5"/>
  <c r="G28" i="6" s="1"/>
  <c r="G29" i="6" s="1"/>
  <c r="G30" i="6" s="1"/>
  <c r="I396" i="4"/>
  <c r="K19" i="3" s="1"/>
  <c r="I388" i="4"/>
  <c r="G18" i="6" s="1"/>
  <c r="I223" i="4"/>
  <c r="G13" i="6" s="1"/>
  <c r="I157" i="4"/>
  <c r="G10" i="6" s="1"/>
  <c r="I602" i="4"/>
  <c r="K23" i="3" s="1"/>
  <c r="M223" i="4"/>
  <c r="M212" i="4"/>
  <c r="M157" i="4"/>
  <c r="G11" i="6" l="1"/>
  <c r="K13" i="3"/>
  <c r="K17" i="3"/>
  <c r="K10" i="3"/>
  <c r="K18" i="3"/>
  <c r="G12" i="6"/>
  <c r="G9" i="6"/>
  <c r="G19" i="6"/>
  <c r="K14" i="3"/>
  <c r="G20" i="6"/>
  <c r="G15" i="6"/>
  <c r="G16" i="6"/>
  <c r="A5" i="3" l="1"/>
  <c r="K8" i="3"/>
  <c r="K25" i="3" s="1"/>
  <c r="G8" i="6"/>
  <c r="G21" i="6" s="1"/>
  <c r="G23" i="6" l="1"/>
  <c r="G25" i="6" s="1"/>
  <c r="G32" i="6" l="1"/>
  <c r="G34" i="6"/>
  <c r="G36" i="6" l="1"/>
  <c r="G42" i="6" s="1"/>
  <c r="G51" i="6" s="1"/>
  <c r="A5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Aagaard</author>
    <author>mogfre</author>
  </authors>
  <commentList>
    <comment ref="K2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>Dokumentation af ændringer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1. Opret nyt ark</t>
        </r>
        <r>
          <rPr>
            <sz val="10"/>
            <color indexed="81"/>
            <rFont val="Tahoma"/>
            <family val="2"/>
          </rPr>
          <t xml:space="preserve">
Du </t>
        </r>
        <r>
          <rPr>
            <b/>
            <sz val="10"/>
            <color indexed="81"/>
            <rFont val="Tahoma"/>
            <family val="2"/>
          </rPr>
          <t>skal</t>
        </r>
        <r>
          <rPr>
            <sz val="10"/>
            <color indexed="81"/>
            <rFont val="Tahoma"/>
            <family val="2"/>
          </rPr>
          <t xml:space="preserve"> oprette en nyt ark for den pågældende post.
</t>
        </r>
        <r>
          <rPr>
            <sz val="10"/>
            <color indexed="23"/>
            <rFont val="Tahoma"/>
            <family val="2"/>
          </rPr>
          <t>Gøres nemmest ved at kopiere arket "Mængdeændringer (Eksempel)", omdøbe det og tilrette det. Omdøb det TBL+ post nr. fx TBL 02.02.01.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2. Indsæt formel med link</t>
        </r>
        <r>
          <rPr>
            <sz val="10"/>
            <color indexed="81"/>
            <rFont val="Tahoma"/>
            <family val="2"/>
          </rPr>
          <t xml:space="preserve">
Indsæt en formel til posten herunder så du linker til det nye ark for at hente tallet for mængdeændringen så tilbudslisten automatisk opdateres næste gang der er ændringer.
</t>
        </r>
        <r>
          <rPr>
            <b/>
            <sz val="10"/>
            <color indexed="81"/>
            <rFont val="Tahoma"/>
            <family val="2"/>
          </rPr>
          <t>3. Indsæt hyperlink</t>
        </r>
        <r>
          <rPr>
            <sz val="10"/>
            <color indexed="81"/>
            <rFont val="Tahoma"/>
            <family val="2"/>
          </rPr>
          <t xml:space="preserve">
Du </t>
        </r>
        <r>
          <rPr>
            <b/>
            <sz val="10"/>
            <color indexed="81"/>
            <rFont val="Tahoma"/>
            <family val="2"/>
          </rPr>
          <t>kan</t>
        </r>
        <r>
          <rPr>
            <sz val="10"/>
            <color indexed="81"/>
            <rFont val="Tahoma"/>
            <family val="2"/>
          </rPr>
          <t xml:space="preserve"> indsætte et hyperlink herunder til arket for den nye post, så arket automatisk åbner når du klikker på mængden.
</t>
        </r>
        <r>
          <rPr>
            <sz val="10"/>
            <color indexed="23"/>
            <rFont val="Tahoma"/>
            <family val="2"/>
          </rPr>
          <t>- Tryk på ikonet "Indsæt hyperlink" i menubjælken ovenfor
- Tryk på det nederste "G</t>
        </r>
        <r>
          <rPr>
            <u/>
            <sz val="10"/>
            <color indexed="23"/>
            <rFont val="Tahoma"/>
            <family val="2"/>
          </rPr>
          <t>e</t>
        </r>
        <r>
          <rPr>
            <sz val="10"/>
            <color indexed="23"/>
            <rFont val="Tahoma"/>
            <family val="2"/>
          </rPr>
          <t>nnemse" (det udfor "Navngiven placering i fil")
 -Vælg arket for den nye post i vinduet, der dukker op og tryk "OK".</t>
        </r>
      </text>
    </comment>
    <comment ref="L2" authorId="0" shapeId="0" xr:uid="{00000000-0006-0000-0300-000002000000}">
      <text>
        <r>
          <rPr>
            <b/>
            <sz val="10"/>
            <color indexed="81"/>
            <rFont val="Tahoma"/>
            <family val="2"/>
          </rPr>
          <t>Normale, Skønnede og Fiktive mængder</t>
        </r>
        <r>
          <rPr>
            <sz val="10"/>
            <color indexed="81"/>
            <rFont val="Tahoma"/>
            <family val="2"/>
          </rPr>
          <t xml:space="preserve">
Hvis tallet i kolonnen "Mængde i alt" bliver rødt i </t>
        </r>
        <r>
          <rPr>
            <i/>
            <sz val="10"/>
            <color indexed="10"/>
            <rFont val="Tahoma"/>
            <family val="2"/>
          </rPr>
          <t>kursiv,</t>
        </r>
        <r>
          <rPr>
            <sz val="10"/>
            <color indexed="81"/>
            <rFont val="Tahoma"/>
            <family val="2"/>
          </rPr>
          <t xml:space="preserve"> er det fordi variationsprocenten som angivet i TAG'en er overskredet.
</t>
        </r>
        <r>
          <rPr>
            <sz val="10"/>
            <color indexed="23"/>
            <rFont val="Tahoma"/>
            <family val="2"/>
          </rPr>
          <t>Normalt er der en variationsprocent på +/- 100% på mængden af de enkelte poster.
Er der sat et "S" eller "F" i den smalle kolonne efter "Enhed" betyder det at mængden er"Skønnet", henholdsvis "Fiktiv".
For skønnede mængder er i TAG angivet en variationsprocenet på -100/+ 200%, mens den for fiktive mængder er på -100/+300%.
Overskrides de nævnte grænser, er der - for både bygherre og entreprenør - mulighed for at forhandle en ny enhedspris. Derfor gøres der opmærksom på dette, hvis variationsprocenterne overskrides.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O2" authorId="0" shapeId="0" xr:uid="{00000000-0006-0000-0300-000003000000}">
      <text>
        <r>
          <rPr>
            <b/>
            <sz val="10"/>
            <color indexed="81"/>
            <rFont val="Tahoma"/>
            <family val="2"/>
          </rPr>
          <t>Udførte mængder</t>
        </r>
        <r>
          <rPr>
            <sz val="10"/>
            <color indexed="81"/>
            <rFont val="Tahoma"/>
            <family val="2"/>
          </rPr>
          <t xml:space="preserve">
Hvis tal i kolonnen "Antal enheder" bliver røde i </t>
        </r>
        <r>
          <rPr>
            <i/>
            <sz val="10"/>
            <color indexed="10"/>
            <rFont val="Tahoma"/>
            <family val="2"/>
          </rPr>
          <t>kursiv,</t>
        </r>
        <r>
          <rPr>
            <sz val="10"/>
            <color indexed="81"/>
            <rFont val="Tahoma"/>
            <family val="2"/>
          </rPr>
          <t xml:space="preserve"> er det fordi de udførte mængder er større end de budgetterede.
</t>
        </r>
        <r>
          <rPr>
            <sz val="10"/>
            <color indexed="23"/>
            <rFont val="Tahoma"/>
            <family val="2"/>
          </rPr>
          <t>Check om den mængde entreprenøren har oplyst som udført er korrekt.
Hvis ja, må du øge mængderne i kolonnen "Budget" så de er lig med eller større end den udførte mængde.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398" authorId="1" shapeId="0" xr:uid="{00000000-0006-0000-0300-000004000000}">
      <text>
        <r>
          <rPr>
            <b/>
            <sz val="16"/>
            <color indexed="81"/>
            <rFont val="Tahoma"/>
            <family val="2"/>
          </rPr>
          <t>Dette afsnit er ikke revideret.</t>
        </r>
      </text>
    </comment>
    <comment ref="A437" authorId="1" shapeId="0" xr:uid="{00000000-0006-0000-0300-000005000000}">
      <text>
        <r>
          <rPr>
            <b/>
            <sz val="16"/>
            <color indexed="81"/>
            <rFont val="Tahoma"/>
            <family val="2"/>
          </rPr>
          <t>Dette afsnit er ikke revideret.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Aagaard</author>
  </authors>
  <commentList>
    <comment ref="D34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 xml:space="preserve">Indeksregulering
</t>
        </r>
        <r>
          <rPr>
            <sz val="8"/>
            <color indexed="81"/>
            <rFont val="Tahoma"/>
            <family val="2"/>
          </rPr>
          <t>Prisoverslag beregner man typisk til enten (1) dags dato eller til (2) tyngdepunktet for udførelsesperioden.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Da vi til brug ved indstillinger normalt beregner overslaget pr. dags dato, skal du - med mindre andet er aftalt - kun indeksregulere, hvis de enhedspriser du har benyttet stammer fra et ældre projekt.
</t>
        </r>
        <r>
          <rPr>
            <sz val="8"/>
            <color indexed="23"/>
            <rFont val="Tahoma"/>
            <family val="2"/>
          </rPr>
          <t>I så fald skal det indeks du benytter være tyngdepunktet for udførelsesperioden. Ex.: Blev projektet igangsat i starten af oktober 2000 og afsluttet i slutningen af juni 2001 skal du benytte indeks for februar 2001 som er tyngdepunktet.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<sst xmlns="http://schemas.openxmlformats.org/spreadsheetml/2006/main" count="1243" uniqueCount="673">
  <si>
    <t>kr.</t>
  </si>
  <si>
    <t>JORDARBEJDER</t>
  </si>
  <si>
    <t>AFVANDING</t>
  </si>
  <si>
    <t>BUNDSIKRINGSLAG AF SAND OG GRUS</t>
  </si>
  <si>
    <t>UBUNDNE BÆRELAG AF STABILT GRUS</t>
  </si>
  <si>
    <t>VARMBLANDET ASFALT</t>
  </si>
  <si>
    <t>KØREBANEAFMÆRKNING</t>
  </si>
  <si>
    <t>AFMÆRKNINGSMATERIEL</t>
  </si>
  <si>
    <t>INVENTAR</t>
  </si>
  <si>
    <t>BEPLANTNING</t>
  </si>
  <si>
    <t>DIVERSE ARBEJDER</t>
  </si>
  <si>
    <t>EVENTUELLE TILLÆGSARBEJDER</t>
  </si>
  <si>
    <t>HP</t>
  </si>
  <si>
    <t>PO</t>
  </si>
  <si>
    <t>UP</t>
  </si>
  <si>
    <t>BETEGNELSE</t>
  </si>
  <si>
    <t>ENHED</t>
  </si>
  <si>
    <t>ANTAL ENHEDER</t>
  </si>
  <si>
    <t>ENHEDS-PRIS</t>
  </si>
  <si>
    <t>TOTAL</t>
  </si>
  <si>
    <t xml:space="preserve">Etablering, drift og rømning </t>
  </si>
  <si>
    <t>sum</t>
  </si>
  <si>
    <t xml:space="preserve">Færdselsregulerende foranstaltninger </t>
  </si>
  <si>
    <t xml:space="preserve">Håndtering og bortskaffelse af affald </t>
  </si>
  <si>
    <t xml:space="preserve"> I alt at overføre til side A</t>
  </si>
  <si>
    <t xml:space="preserve">Nedrivning </t>
  </si>
  <si>
    <t>m</t>
  </si>
  <si>
    <t>t</t>
  </si>
  <si>
    <t>Nedløbsbrønde, at opbryde og bortskaffe</t>
  </si>
  <si>
    <t>stk.</t>
  </si>
  <si>
    <t>Snydebrønde, at opbryde og bortskaffe</t>
  </si>
  <si>
    <t>Spulebrønde, at opbryde og bortskaffe</t>
  </si>
  <si>
    <t>Nedgangsbrønde, at opbryde og bortskaffe</t>
  </si>
  <si>
    <t>Stikledning , at opbryde og bortskaffe</t>
  </si>
  <si>
    <t>Sporvejsspor, inkl. traverser at opbryde og bortskaffe</t>
  </si>
  <si>
    <t>Levering og indbygning af allétræsmuld</t>
  </si>
  <si>
    <t>Levering og lægning af dræn</t>
  </si>
  <si>
    <t>Levering og sætning af nedløbsbrønde inkl. karm og rist</t>
  </si>
  <si>
    <t>Levering og sætning af snydebrønde inkl. karm og rist</t>
  </si>
  <si>
    <t>Faste brønddæksler, at højderegulere</t>
  </si>
  <si>
    <t>Nedløbsriste, at højderegulere</t>
  </si>
  <si>
    <t>Øvrige mindre riste og dæksler, at højderegulere</t>
  </si>
  <si>
    <t>I alt at overføre til side A</t>
  </si>
  <si>
    <t>NSG II, at levere og udlægge i varierende tykkelse</t>
  </si>
  <si>
    <t>GSG II, at levere og udlægge i varierende tykkelse</t>
  </si>
  <si>
    <t>RODVENLIGE BÆRELAG</t>
  </si>
  <si>
    <t>Levering og indbygning af rodgrus, t = 50 cm</t>
  </si>
  <si>
    <t xml:space="preserve">Levering og lægning af fiberdug </t>
  </si>
  <si>
    <t>GRUSASFALTBETON (GAB)</t>
  </si>
  <si>
    <t>ASFALTBETON (AB)</t>
  </si>
  <si>
    <t>BROLÆGNING</t>
  </si>
  <si>
    <t>Brosten, fra depot og sætte i beton</t>
  </si>
  <si>
    <t>Brosten, at levere og sætte i beton</t>
  </si>
  <si>
    <t>1 række brosten, at levere og sætte i beton</t>
  </si>
  <si>
    <t>1 række brosten, fra depot og sætte i beton</t>
  </si>
  <si>
    <t>Chaussésten, fra depot og sætte i beton</t>
  </si>
  <si>
    <t>Chaussésten, at levere og sætte i beton</t>
  </si>
  <si>
    <t>Chaussésten, fra depot og sætte i grus</t>
  </si>
  <si>
    <t>Chaussésten, at levere og sætte i grus</t>
  </si>
  <si>
    <t>1 skifte chaussésten, fra depot og sætte i grus</t>
  </si>
  <si>
    <t>1 skifte chaussésten, at levere og sætte i grus</t>
  </si>
  <si>
    <t>3 rækker chaussésten, fra depot og sætte i grus</t>
  </si>
  <si>
    <t>3 rækker chaussésten, at levere og sætte i grus</t>
  </si>
  <si>
    <t>3 rækker chaussésten, fra depot og sætte i beton</t>
  </si>
  <si>
    <t>3 rækker chaussésten, at levere og sætte i beton</t>
  </si>
  <si>
    <t>Fasgranitkantsten, R&gt;25m, fra depot og sætte i beton</t>
  </si>
  <si>
    <t>Fasgranitkantsten, R&gt;25m, at levere og sætte i beton</t>
  </si>
  <si>
    <t>Kløvet granitkantsten, R&gt;25m, fra depot og sætte i beton</t>
  </si>
  <si>
    <t>Kløvet granitkantsten, R&gt;25m, at levere og sætte i beton</t>
  </si>
  <si>
    <t>BETONKANTSTEN, FLISER OG AFLØBSRENDER</t>
  </si>
  <si>
    <t>Fortovsvandrender, fra depot og lægge</t>
  </si>
  <si>
    <t>BORDUR- OG KANTSTENSENDER</t>
  </si>
  <si>
    <t>Affræsning af striber</t>
  </si>
  <si>
    <t>TERMOPLASTISK PLAN AFSTRIBNING, T = 3-5 mm</t>
  </si>
  <si>
    <t>10 cm brede kørebanelinier</t>
  </si>
  <si>
    <t>30 cm brede kørebanelinier</t>
  </si>
  <si>
    <t>50 cm brede spærreflader og fodgængerfelter</t>
  </si>
  <si>
    <t>Vigelinier (hajtænder)</t>
  </si>
  <si>
    <t>Pile, bogstaver og øvrige symboler, h = 2,5 m</t>
  </si>
  <si>
    <t>Opsætning af cykelstativer</t>
  </si>
  <si>
    <t>Opsætning af Københavnerbænke</t>
  </si>
  <si>
    <t>Formand</t>
  </si>
  <si>
    <t>time</t>
  </si>
  <si>
    <t>Brolægger</t>
  </si>
  <si>
    <t>Specialarbejder</t>
  </si>
  <si>
    <t>Gravekasse indtil 3 m´s dybde</t>
  </si>
  <si>
    <t>lbm</t>
  </si>
  <si>
    <t>Levering og udlægning/borttagning af køreplader</t>
  </si>
  <si>
    <t>Leje af køreplader</t>
  </si>
  <si>
    <t>Til- og afdækning med 50 mm vintermåtter</t>
  </si>
  <si>
    <t>Post</t>
  </si>
  <si>
    <t>Betegnelse</t>
  </si>
  <si>
    <t>I alt</t>
  </si>
  <si>
    <t>01</t>
  </si>
  <si>
    <t>ARBEJDSPLADS MV.</t>
  </si>
  <si>
    <t>02</t>
  </si>
  <si>
    <t>03</t>
  </si>
  <si>
    <t>04</t>
  </si>
  <si>
    <t>05</t>
  </si>
  <si>
    <t>UBUNDNE BÆRELAG AF STABILTGRUS</t>
  </si>
  <si>
    <t>07</t>
  </si>
  <si>
    <t>08</t>
  </si>
  <si>
    <t>09</t>
  </si>
  <si>
    <t>10</t>
  </si>
  <si>
    <t>11</t>
  </si>
  <si>
    <t>13</t>
  </si>
  <si>
    <t>14</t>
  </si>
  <si>
    <t xml:space="preserve"> kr.</t>
  </si>
  <si>
    <t>Underskrift</t>
  </si>
  <si>
    <t>Entreprenørens navn:</t>
  </si>
  <si>
    <t>Adresse:</t>
  </si>
  <si>
    <t>Telefon:</t>
  </si>
  <si>
    <t>Dato :</t>
  </si>
  <si>
    <t>Underskrift og stempel:</t>
  </si>
  <si>
    <t>06</t>
  </si>
  <si>
    <t>12</t>
  </si>
  <si>
    <t>DIVERSE ASFALTARBEJDER</t>
  </si>
  <si>
    <t>Kantfyldning ved kantsten langs cykelsti</t>
  </si>
  <si>
    <t>Kantfyldning ved kantsten langs heller</t>
  </si>
  <si>
    <t>BROSTEN, BORDURSTEN OG CHAUSSÉSTEN</t>
  </si>
  <si>
    <t>FJERNELSE AF EKSISTERENDE AFMÆRKNING</t>
  </si>
  <si>
    <t>Fjernelse af gul maling på granitkantsten</t>
  </si>
  <si>
    <t>Afmærkning med gul maling på granitkantsten</t>
  </si>
  <si>
    <t>Levering af presenninger</t>
  </si>
  <si>
    <t>Til- og afdækning med presenninger</t>
  </si>
  <si>
    <t>I alt at overføre til Budgetoverslag</t>
  </si>
  <si>
    <t>INDVIELSE</t>
  </si>
  <si>
    <t>Udført</t>
  </si>
  <si>
    <t>Beskrivelse af ydelser</t>
  </si>
  <si>
    <t>Kontrakt</t>
  </si>
  <si>
    <t>Enhed</t>
  </si>
  <si>
    <t>Antal enheder</t>
  </si>
  <si>
    <t>Enhedspris [kr.]</t>
  </si>
  <si>
    <t>Total pris [kr.]</t>
  </si>
  <si>
    <t>Renskæring af bordur- og granitkantstensender (kun for opbrudte sten)</t>
  </si>
  <si>
    <t>TRÆKRØR</t>
  </si>
  <si>
    <t>Budget</t>
  </si>
  <si>
    <t>Mængde-ændringer</t>
  </si>
  <si>
    <t>Mængde
i alt</t>
  </si>
  <si>
    <t>BELYSNING</t>
  </si>
  <si>
    <t>SIGNALANLÆG</t>
  </si>
  <si>
    <t>Nyt belysningsanlæg efter tilbud fra KE</t>
  </si>
  <si>
    <t>Tavler, leveret af KTK</t>
  </si>
  <si>
    <t>Flytning af eksist. P-automater</t>
  </si>
  <si>
    <t>Indvielse (~0,2% af de samlede udgifter)</t>
  </si>
  <si>
    <t>SALTBESKYTTELSE</t>
  </si>
  <si>
    <t>Hvis deponeringsafgifter betales af bygherren direkte til modtageanlægget</t>
  </si>
  <si>
    <t>Hvis deponeringsafgifter betales af bygherren gennem entreprenøren</t>
  </si>
  <si>
    <t>Afgravning og udsætning af jord som "Byjord"</t>
  </si>
  <si>
    <t>Udførelse af ledningsgrav for trækrør, b=30 cm, d=90 cm</t>
  </si>
  <si>
    <t>Disse to grå linier slettes, når valg af betalingsmåde er truffet</t>
  </si>
  <si>
    <t>Københavnerfliser 62,5 x 80 x 7 cm (fortovsfliser)</t>
  </si>
  <si>
    <t>Københavnerfliser 62,5 x 80 x 10 cm (kørebanefliser)</t>
  </si>
  <si>
    <t>Færdselstavler</t>
  </si>
  <si>
    <t>Levering af saltbeskyttelse ("Bamseline plader")</t>
  </si>
  <si>
    <t>Levering af jernspyd til "Bamseline plader"</t>
  </si>
  <si>
    <t>Levering af saltbeskyttelse (halmmåtter)</t>
  </si>
  <si>
    <t>RÅJORDSARBEJDER</t>
  </si>
  <si>
    <t>Byjord klasse 2 og 3, deponeringsafgifter</t>
  </si>
  <si>
    <t>Byjord klasse 4, deponeringsafgifter</t>
  </si>
  <si>
    <t>STRØM TIL INFOSTANDERE</t>
  </si>
  <si>
    <t>Etablering af strøm til infostandere</t>
  </si>
  <si>
    <t>BEMÆRKNINGER</t>
  </si>
  <si>
    <t>Fasgranitkantsten, 1,0m&lt;R≤25m, at levere og sætte i beton</t>
  </si>
  <si>
    <t>Fasgranitkantsten, 0,5m≤R≤1m, fra depot og sætte i beton</t>
  </si>
  <si>
    <t>Fasgranitkantsten, 0,5m≤R≤1m, at levere og sætte i beton</t>
  </si>
  <si>
    <t>Kløvet granitkantsten, 1,0m&lt;R≤25m, at levere og sætte i beton</t>
  </si>
  <si>
    <t>Betonrabatkantsten, 1,0m&lt;R≤25m, at levere og sætte i beton</t>
  </si>
  <si>
    <t>Kløvet granitkantsten, 0,5m≤R≤1,0m, fra depot og sætte i beton</t>
  </si>
  <si>
    <t>Kløvet granitkantsten, 0,5m≤R≤1,0m, at levere og sætte i beton</t>
  </si>
  <si>
    <t>Betonrabatkantsten,  0,5m≤R≤1,0m, at levere og sætte i beton</t>
  </si>
  <si>
    <t>RÅJORD - AFGRAVNING OG UDSÆTNING AF IKKE-FORKLASSIFICERET JORD</t>
  </si>
  <si>
    <t>Byggepladsskilte, at hente i depot, opsætte, vedligeholde og nedtage</t>
  </si>
  <si>
    <t>Fasgranitkantsten, 1,0m&lt;R≤25m, fra depot og sætte i beton</t>
  </si>
  <si>
    <t>Kløvet granitkantsten, 1,0m&lt;R≤25m, fra depot og sætte i beton</t>
  </si>
  <si>
    <t xml:space="preserve">Lastvogn, 3-akslet med tip, grab og fører </t>
  </si>
  <si>
    <t>1) Alle "Totalpriser" er betinget formateret, således at tallene er hvide (og dermed "usynlige"), når der ikke er udfyldt beløb i kolonnen "Enhedpris"</t>
  </si>
  <si>
    <t>Affræsning af symboler</t>
  </si>
  <si>
    <r>
      <t>m</t>
    </r>
    <r>
      <rPr>
        <vertAlign val="superscript"/>
        <sz val="12"/>
        <rFont val="Arial"/>
        <family val="2"/>
      </rPr>
      <t>2</t>
    </r>
  </si>
  <si>
    <r>
      <t>m</t>
    </r>
    <r>
      <rPr>
        <vertAlign val="superscript"/>
        <sz val="12"/>
        <rFont val="Arial"/>
        <family val="2"/>
      </rPr>
      <t>3</t>
    </r>
  </si>
  <si>
    <r>
      <t>m</t>
    </r>
    <r>
      <rPr>
        <vertAlign val="superscript"/>
        <sz val="11.5"/>
        <rFont val="Arial"/>
        <family val="2"/>
      </rPr>
      <t>2</t>
    </r>
  </si>
  <si>
    <r>
      <t xml:space="preserve">Affaldsspande, model </t>
    </r>
    <r>
      <rPr>
        <sz val="11.5"/>
        <color indexed="10"/>
        <rFont val="Arial"/>
        <family val="2"/>
      </rPr>
      <t>[model skrives]</t>
    </r>
    <r>
      <rPr>
        <sz val="11.5"/>
        <rFont val="Arial"/>
        <family val="2"/>
      </rPr>
      <t xml:space="preserve"> leveret af</t>
    </r>
    <r>
      <rPr>
        <sz val="11.5"/>
        <color indexed="10"/>
        <rFont val="Arial"/>
        <family val="2"/>
      </rPr>
      <t xml:space="preserve"> [leverandør]</t>
    </r>
  </si>
  <si>
    <t>Projektnavn</t>
  </si>
  <si>
    <t>Projektnummer</t>
  </si>
  <si>
    <t xml:space="preserve">     ENTREPRENØRUDGIFTER</t>
  </si>
  <si>
    <t>-</t>
  </si>
  <si>
    <t>ENTREPRISESUM</t>
  </si>
  <si>
    <t>UFORUDSEELIGE / TILLÆGSARBEJDER</t>
  </si>
  <si>
    <t xml:space="preserve">     ENTREPRENØRUDGIFTER I ALT EXCL. MOMS</t>
  </si>
  <si>
    <t xml:space="preserve">     BYGHERRELEVERANCER</t>
  </si>
  <si>
    <t>I ALT</t>
  </si>
  <si>
    <t xml:space="preserve">     BYGHERRELEVERANCER I ALT EXCL. MOMS</t>
  </si>
  <si>
    <t xml:space="preserve">     PROJEKTERING, FAGTILSYN OG BYGGELEDELSE</t>
  </si>
  <si>
    <t xml:space="preserve">     INDEKSREGULERING  1)</t>
  </si>
  <si>
    <t>Nej</t>
  </si>
  <si>
    <t xml:space="preserve">    ANLÆGSUDGIFTER I ALT EXCL. MOMS</t>
  </si>
  <si>
    <t xml:space="preserve">     1) Beregnet efter Omkostningsindeks for anlæg af veje</t>
  </si>
  <si>
    <t>svarende til</t>
  </si>
  <si>
    <t>(fremskrevet fra sidst kendte indeks)</t>
  </si>
  <si>
    <t>NB:</t>
  </si>
  <si>
    <t xml:space="preserve">      (... opdateres automatisk med tallene nedenfor)</t>
  </si>
  <si>
    <t xml:space="preserve">  Samlet projektøkonomi - Overskud eller underskud?</t>
  </si>
  <si>
    <t xml:space="preserve">  UDGIFTER</t>
  </si>
  <si>
    <t xml:space="preserve">  FINANSIERING</t>
  </si>
  <si>
    <t xml:space="preserve">  Københavns Kommune, Anlægsbevilling</t>
  </si>
  <si>
    <t xml:space="preserve">  INDTÆGTER I ALT</t>
  </si>
  <si>
    <t>Eksempel</t>
  </si>
  <si>
    <t xml:space="preserve">  Indeks for priser benyttet i overslaget:</t>
  </si>
  <si>
    <t>december 2002</t>
  </si>
  <si>
    <t>Husk:</t>
  </si>
  <si>
    <t xml:space="preserve">  Indeks for tyngdepunktet af udførelsesperioden  1)</t>
  </si>
  <si>
    <t>januar 2004</t>
  </si>
  <si>
    <t>Regulering</t>
  </si>
  <si>
    <t>Tryk herunder for Hyperlink til indeks</t>
  </si>
  <si>
    <t xml:space="preserve">  1) Fremskrives retlinet fra sidst kendte indeks. Tryk på hyperlinket til højre for at se tabel og skema over indeks for anlæg af veje</t>
  </si>
  <si>
    <t>\\prk-srv-02\faelles$\Projekter\Alment\Økonomi\Generelt\Indeks for anlæg af veje.xls - 'Indeks (tabel)'!A1</t>
  </si>
  <si>
    <t>Indeksreg.</t>
  </si>
  <si>
    <t>Ja</t>
  </si>
  <si>
    <r>
      <t>Kun tal med</t>
    </r>
    <r>
      <rPr>
        <b/>
        <sz val="14"/>
        <color indexed="10"/>
        <rFont val="Arial"/>
        <family val="2"/>
      </rPr>
      <t xml:space="preserve"> rødt</t>
    </r>
    <r>
      <rPr>
        <b/>
        <sz val="14"/>
        <rFont val="Arial"/>
        <family val="2"/>
      </rPr>
      <t xml:space="preserve"> skal normalt indtastes manuelt; resten overføres automatisk</t>
    </r>
  </si>
  <si>
    <r>
      <t xml:space="preserve">Indeks/dato skal </t>
    </r>
    <r>
      <rPr>
        <b/>
        <sz val="10"/>
        <color indexed="10"/>
        <rFont val="Arial"/>
        <family val="2"/>
      </rPr>
      <t>ikke</t>
    </r>
    <r>
      <rPr>
        <sz val="10"/>
        <rFont val="Arial"/>
        <family val="2"/>
      </rPr>
      <t xml:space="preserve"> ændres manuelt…</t>
    </r>
  </si>
  <si>
    <r>
      <t xml:space="preserve">At revidere tal med </t>
    </r>
    <r>
      <rPr>
        <sz val="10"/>
        <color indexed="10"/>
        <rFont val="Arial"/>
        <family val="2"/>
      </rPr>
      <t>rødt</t>
    </r>
    <r>
      <rPr>
        <sz val="10"/>
        <rFont val="Arial"/>
        <family val="2"/>
      </rPr>
      <t>!</t>
    </r>
  </si>
  <si>
    <r>
      <t xml:space="preserve">  Indeksregulering</t>
    </r>
    <r>
      <rPr>
        <b/>
        <sz val="10"/>
        <color indexed="9"/>
        <rFont val="Arial"/>
        <family val="2"/>
      </rPr>
      <t xml:space="preserve"> </t>
    </r>
    <r>
      <rPr>
        <sz val="10"/>
        <color indexed="9"/>
        <rFont val="Arial"/>
        <family val="2"/>
      </rPr>
      <t>(hjælpeskema, medtages ikke på udskriften)</t>
    </r>
  </si>
  <si>
    <r>
      <t>Tryk</t>
    </r>
    <r>
      <rPr>
        <sz val="10"/>
        <color indexed="22"/>
        <rFont val="Webdings"/>
        <family val="1"/>
        <charset val="2"/>
      </rPr>
      <t xml:space="preserve"> 44</t>
    </r>
  </si>
  <si>
    <t>Bygherre:</t>
  </si>
  <si>
    <t>Københavns Kommune</t>
  </si>
  <si>
    <t xml:space="preserve">1. Udfyld alle felterne på paradigmets forside med projektets navn, nummer, dato mv. </t>
  </si>
  <si>
    <t>Paradigmet er udarbejdet af Københavns Kommune og kan frit anvendes, men i så fald uden ansvar for Københavns Kommune.</t>
  </si>
  <si>
    <t>Tjek om der er kommet en nyere version af paradigmet på www.kk.dk/vejpladspark</t>
  </si>
  <si>
    <t xml:space="preserve">2. Indsæt de beløb og oplysninger, der stemmer overens med det pågældende projekt. Du kan både slette og tilføje tekst efter behov. </t>
  </si>
  <si>
    <t>Firmanavn</t>
  </si>
  <si>
    <t>Adresse</t>
  </si>
  <si>
    <t>Postnummer og by</t>
  </si>
  <si>
    <t>Dato</t>
  </si>
  <si>
    <t>Rådgiver:</t>
  </si>
  <si>
    <t>3. Du kan indsætte eller fjerne rækker med gul baggrund ved at bruge knapperne "Indsæt række" eller "Slet række" i arkets øverste højre hjørne.</t>
  </si>
  <si>
    <t xml:space="preserve">4. Felter, hvor teksten ikke skal ændres er låst. Du kan dog ændre feltets baggrundsfarve, hvis du ønsker det. </t>
  </si>
  <si>
    <t>5. Tryk på knappen "Indtastning afsluttet" nedenfor.</t>
  </si>
  <si>
    <t>6. Nu kan du udskrive Tilbudslisten.</t>
  </si>
  <si>
    <t>Afgravning og indbygning af muldjord</t>
  </si>
  <si>
    <t>Levering og indbygning af muldjord</t>
  </si>
  <si>
    <t>Sået græs</t>
  </si>
  <si>
    <t>Etablering af græs</t>
  </si>
  <si>
    <t>Pleje af græs i 2 år</t>
  </si>
  <si>
    <t>Levering og plantning af træer</t>
  </si>
  <si>
    <t>Levering og sætning af spulebrønde inkl. karm og dæksel</t>
  </si>
  <si>
    <t>Levering og sætning af nedgangsbrønde inkl. karm og dæksel</t>
  </si>
  <si>
    <t>Levering og lægning af stikledning, Ø 160 mm PP-SN8, dybde indtil 1,5 m under færdigt terræn</t>
  </si>
  <si>
    <t>Egnet råjord, fra entreprisen</t>
  </si>
  <si>
    <t>Bundsikringsgrus, at levere og udlægge, kvalitet II</t>
  </si>
  <si>
    <t xml:space="preserve">Bundsikringsgrus, varierende tykkelser </t>
  </si>
  <si>
    <t>Levering og sætning af vandingsrist</t>
  </si>
  <si>
    <t>30 cm bred afmærkning på asfaltramper</t>
  </si>
  <si>
    <t>Tavler og standere, at tage fra depot og genopstille</t>
  </si>
  <si>
    <t>Tavler og standere, at tage nye fra depot og opstille</t>
  </si>
  <si>
    <t>Rullegræs</t>
  </si>
  <si>
    <t>Afrigning af byggeplads</t>
  </si>
  <si>
    <t>Tilrigning af byggeplads</t>
  </si>
  <si>
    <t>Vinterforanstaltninger</t>
  </si>
  <si>
    <t>Levering og indbygning af råjord</t>
  </si>
  <si>
    <t>m³</t>
  </si>
  <si>
    <t>JORD - INDBYGNING / LEVERING</t>
  </si>
  <si>
    <t>ASFALTBETONBINDELAG (ABB)</t>
  </si>
  <si>
    <t>SKÆRVEMASTIKS (SMA)</t>
  </si>
  <si>
    <t>SEMIFLEKSIBELBELÆGNING (SFB)</t>
  </si>
  <si>
    <t>m²</t>
  </si>
  <si>
    <t>Reguleringspris, SMA</t>
  </si>
  <si>
    <t>Reguleringspris, SFB</t>
  </si>
  <si>
    <t>GRANITKANTSTEN</t>
  </si>
  <si>
    <t>Antigraffitibehandling</t>
  </si>
  <si>
    <t xml:space="preserve">   ANLÆGSBUDGET</t>
  </si>
  <si>
    <t>Trækrør Ø110 mm PE, at levere og lægge</t>
  </si>
  <si>
    <t>Trækrør af PE (uanset dimension), at lægge</t>
  </si>
  <si>
    <t>Udførelse af ledningsgrav for trækrør, b=30 cm, d=45 cm</t>
  </si>
  <si>
    <t>LERET VEJGRUS ELLER TILSVARENDE</t>
  </si>
  <si>
    <t>KUNSTGRÆS</t>
  </si>
  <si>
    <t>FALDGUMMI</t>
  </si>
  <si>
    <t>FALDGRUS</t>
  </si>
  <si>
    <t>GRÆSARMERING</t>
  </si>
  <si>
    <t>METALKANT</t>
  </si>
  <si>
    <t>Sættevogn</t>
  </si>
  <si>
    <t>Pladevibrator</t>
  </si>
  <si>
    <t>Snerydning og saltning af arealer</t>
  </si>
  <si>
    <t>Saltning af arealer</t>
  </si>
  <si>
    <t>Levering af 50 mm vintermåtter</t>
  </si>
  <si>
    <t>Vintertillæg på stribearbejder</t>
  </si>
  <si>
    <t>Tillægspris til post 02.05.01 hvis Klasse 2/3</t>
  </si>
  <si>
    <t>Tillægspris til post 02.05.01 hvis Klasse 4</t>
  </si>
  <si>
    <r>
      <t xml:space="preserve">1 række brosten, savskåret og jetbrændt at levere og sætte i beton </t>
    </r>
    <r>
      <rPr>
        <sz val="11"/>
        <rFont val="Arial"/>
        <family val="2"/>
      </rPr>
      <t>(Københavneroverkørsel)</t>
    </r>
  </si>
  <si>
    <r>
      <t xml:space="preserve">2 rækker brosten, savskåret og jetbrændt at levere og sætte i beton </t>
    </r>
    <r>
      <rPr>
        <sz val="11"/>
        <rFont val="Arial"/>
        <family val="2"/>
      </rPr>
      <t>(Københavneroverkørsel mellem bordursten)</t>
    </r>
  </si>
  <si>
    <t>Bordursten 300 x 80 mm, fra depot og sætte i beton, længde 800-1000 mm</t>
  </si>
  <si>
    <t>Bordursten 300 x 80 mm, at levere og sætte i beton, længde 800-1000 mm</t>
  </si>
  <si>
    <r>
      <t>Bordursten 300 x 120 mm, at levere og sætte i beton, længde 800-1000 mm</t>
    </r>
    <r>
      <rPr>
        <sz val="11"/>
        <rFont val="Arial"/>
        <family val="2"/>
      </rPr>
      <t xml:space="preserve"> (Københavneroverkørsel)</t>
    </r>
  </si>
  <si>
    <r>
      <t>Bordursten 300 x 150 mm, at levere og sætte i beton, længde 800-1000 mm</t>
    </r>
    <r>
      <rPr>
        <sz val="11"/>
        <rFont val="Arial"/>
        <family val="2"/>
      </rPr>
      <t xml:space="preserve"> (Københavneroverkørsel)</t>
    </r>
  </si>
  <si>
    <r>
      <t xml:space="preserve">Udstøbe drænbetonplade </t>
    </r>
    <r>
      <rPr>
        <sz val="12"/>
        <color rgb="FF0000FF"/>
        <rFont val="Arial"/>
        <family val="2"/>
      </rPr>
      <t>150/200</t>
    </r>
    <r>
      <rPr>
        <sz val="12"/>
        <rFont val="Arial"/>
        <family val="2"/>
      </rPr>
      <t xml:space="preserve"> mm i overkørsel, inkl. opbygning af BSG og SG</t>
    </r>
  </si>
  <si>
    <t>Lbm.</t>
  </si>
  <si>
    <t>Lbm</t>
  </si>
  <si>
    <t>Stk.</t>
  </si>
  <si>
    <t>4000 x 200 x 10</t>
  </si>
  <si>
    <t>Tillæg for afgravning af jord m. brokker (inkl. deponeringsafgifter)</t>
  </si>
  <si>
    <t>Sprøjtesået græs</t>
  </si>
  <si>
    <t>Vildt- /naturgræs</t>
  </si>
  <si>
    <t>Levering og udskiftning af dæksel og topstykke</t>
  </si>
  <si>
    <t>Levering og lægning af stikledning, Ø 160 mm PP-SN8, dybde indtil 0,75 m under færdigt terræn</t>
  </si>
  <si>
    <t>Levering og lægning af stikledning, Ø 160 mm PP-SN8, dybde indtil 3,0 m under færdigt terræn</t>
  </si>
  <si>
    <t>Påboring på eksist. nedløbsbrønd</t>
  </si>
  <si>
    <t>Påboring på afløbsledning (HOFOR)</t>
  </si>
  <si>
    <t>Levering og indbygning af plastrodceller</t>
  </si>
  <si>
    <t>OB-Belægning</t>
  </si>
  <si>
    <t>Overfladebehandling med røde skærver, 5/8 mm</t>
  </si>
  <si>
    <t>Overfladebehandling med grå skærver, 5/8 mm</t>
  </si>
  <si>
    <t>Overfladebehandling med majsgule skærver, 5/8 mm</t>
  </si>
  <si>
    <t xml:space="preserve">Udtagning af borekerner </t>
  </si>
  <si>
    <t>Københavnerfliser 625 x 800 x 100 mm, fra depot og lægge (kørebanefliser)</t>
  </si>
  <si>
    <t>Taktile Københavnerfliser 625 x 800 x 70 mm, fra depot og lægge (v. fodgængerovergange)</t>
  </si>
  <si>
    <t>Tillæg ifm. ved gennemførelse af afstribnings-arbejder, hvor temperaturen er under 5 °C</t>
  </si>
  <si>
    <t>Opsætning af borner, pullerter og steler</t>
  </si>
  <si>
    <t>Levering og udlægning af leret vejgrus, t=100 mm</t>
  </si>
  <si>
    <t>Levering og udlægning af leret vejgrus, t=150 mm</t>
  </si>
  <si>
    <t>Underbygning i lecabeton under hvælvede kanter af gummibelægningen</t>
  </si>
  <si>
    <r>
      <t xml:space="preserve">Faldgrus, at levere og udlægge, </t>
    </r>
    <r>
      <rPr>
        <sz val="12"/>
        <color rgb="FF0000FF"/>
        <rFont val="Arial"/>
        <family val="2"/>
      </rPr>
      <t>legeområdeområde og ved gynge</t>
    </r>
  </si>
  <si>
    <t>Tørring af underlag inden etablering af 10 cm brede kørebanelinjer</t>
  </si>
  <si>
    <t>Tørring af underlag inden etablering af 30 cm brede kørebanelinjer</t>
  </si>
  <si>
    <t>Tørring af underlag inden etablering af 50 cm brede spærreflader og fodgængerfelter</t>
  </si>
  <si>
    <t>Tørring af underlag inden etablering af vigelinier (hajtænder)</t>
  </si>
  <si>
    <t>Tørring af underlag inden etablering af pile, bogstaver og øvrige symboler, h = 2,5 m</t>
  </si>
  <si>
    <t>Tørring af underlag inden etablering skaktern S32C</t>
  </si>
  <si>
    <t>Tørring af underlag inden etablering 30 cm bred afmærkning på cykelramper</t>
  </si>
  <si>
    <t>Tørring af underlag inden etablering blåt cykelbane felt</t>
  </si>
  <si>
    <t>Paradigme for Tilbudsliste (TBL)</t>
  </si>
  <si>
    <t>* Paradigme for Tilbudsliste (TBL)</t>
  </si>
  <si>
    <t>* Paradigme for liste over bygherreleverancer</t>
  </si>
  <si>
    <t>* Paradigme for budgetoverslag</t>
  </si>
  <si>
    <r>
      <t>Faldgummi,</t>
    </r>
    <r>
      <rPr>
        <sz val="12"/>
        <color rgb="FF0000FF"/>
        <rFont val="Arial"/>
        <family val="2"/>
      </rPr>
      <t xml:space="preserve"> </t>
    </r>
    <r>
      <rPr>
        <sz val="12"/>
        <rFont val="Arial"/>
        <family val="2"/>
      </rPr>
      <t xml:space="preserve">farvet, levering og udlægning,  </t>
    </r>
    <r>
      <rPr>
        <sz val="12"/>
        <color rgb="FFFF0000"/>
        <rFont val="Arial"/>
        <family val="2"/>
      </rPr>
      <t>[XX]</t>
    </r>
    <r>
      <rPr>
        <sz val="12"/>
        <rFont val="Arial"/>
        <family val="2"/>
      </rPr>
      <t>-</t>
    </r>
    <r>
      <rPr>
        <sz val="12"/>
        <color rgb="FF0000FF"/>
        <rFont val="Arial"/>
        <family val="2"/>
      </rPr>
      <t>område</t>
    </r>
  </si>
  <si>
    <t>Afgravning og udsætning af jord (ekskl. deponeringsafgifter som betales direkte af bygherren)</t>
  </si>
  <si>
    <t>Levering og sætning af sideløbsbrønde inkl. karm og rist</t>
  </si>
  <si>
    <r>
      <t xml:space="preserve">NSG II, at levere og indbygge i gangarealer, t = </t>
    </r>
    <r>
      <rPr>
        <sz val="12"/>
        <color rgb="FFFF0000"/>
        <rFont val="Arial"/>
        <family val="2"/>
      </rPr>
      <t>[XXX]</t>
    </r>
    <r>
      <rPr>
        <sz val="12"/>
        <rFont val="Arial"/>
        <family val="2"/>
      </rPr>
      <t xml:space="preserve"> mm</t>
    </r>
  </si>
  <si>
    <r>
      <t xml:space="preserve">GSG II, at levere og indbygge i gangarealer, t = </t>
    </r>
    <r>
      <rPr>
        <sz val="12"/>
        <color rgb="FFFF0000"/>
        <rFont val="Arial"/>
        <family val="2"/>
      </rPr>
      <t>[XXX]</t>
    </r>
    <r>
      <rPr>
        <sz val="12"/>
        <rFont val="Arial"/>
        <family val="2"/>
      </rPr>
      <t xml:space="preserve"> mm</t>
    </r>
  </si>
  <si>
    <r>
      <t xml:space="preserve">NSG II, at levere og indbygge i cykelsti, t = </t>
    </r>
    <r>
      <rPr>
        <sz val="12"/>
        <color rgb="FFFF0000"/>
        <rFont val="Arial"/>
        <family val="2"/>
      </rPr>
      <t>[XXX]</t>
    </r>
    <r>
      <rPr>
        <sz val="12"/>
        <rFont val="Arial"/>
        <family val="2"/>
      </rPr>
      <t xml:space="preserve"> mm</t>
    </r>
  </si>
  <si>
    <r>
      <t xml:space="preserve">GSG II, at levere og indbygge i cykelsti, t = </t>
    </r>
    <r>
      <rPr>
        <sz val="12"/>
        <color rgb="FFFF0000"/>
        <rFont val="Arial"/>
        <family val="2"/>
      </rPr>
      <t>[XXX]</t>
    </r>
    <r>
      <rPr>
        <sz val="12"/>
        <rFont val="Arial"/>
        <family val="2"/>
      </rPr>
      <t xml:space="preserve"> mm</t>
    </r>
  </si>
  <si>
    <r>
      <t xml:space="preserve">NSG II, at levere og indbygge i kørebanearealer, t = </t>
    </r>
    <r>
      <rPr>
        <sz val="12"/>
        <color rgb="FFFF0000"/>
        <rFont val="Arial"/>
        <family val="2"/>
      </rPr>
      <t>[XXX]</t>
    </r>
    <r>
      <rPr>
        <sz val="12"/>
        <rFont val="Arial"/>
        <family val="2"/>
      </rPr>
      <t xml:space="preserve"> mm</t>
    </r>
  </si>
  <si>
    <r>
      <t xml:space="preserve">GSG II, at levere og indbygge i kørebanearealer, t = </t>
    </r>
    <r>
      <rPr>
        <sz val="12"/>
        <color rgb="FFFF0000"/>
        <rFont val="Arial"/>
        <family val="2"/>
      </rPr>
      <t>[XXX]</t>
    </r>
    <r>
      <rPr>
        <sz val="12"/>
        <rFont val="Arial"/>
        <family val="2"/>
      </rPr>
      <t xml:space="preserve"> mm</t>
    </r>
  </si>
  <si>
    <t>Levering og lægning af vandings-/udluftningsrør, Ø 80 mm PP-S</t>
  </si>
  <si>
    <t>Midlertidig asfaltkile langs kørebanekantsten, b = 150 mm, inkl. affræsning af kile</t>
  </si>
  <si>
    <t>Opsætning af affaldskurve</t>
  </si>
  <si>
    <r>
      <t xml:space="preserve">Pleje af træer i </t>
    </r>
    <r>
      <rPr>
        <sz val="12"/>
        <color rgb="FF0000FF"/>
        <rFont val="Arial"/>
        <family val="2"/>
      </rPr>
      <t>et / to</t>
    </r>
    <r>
      <rPr>
        <sz val="12"/>
        <rFont val="Arial"/>
        <family val="2"/>
      </rPr>
      <t xml:space="preserve"> år</t>
    </r>
  </si>
  <si>
    <r>
      <t xml:space="preserve">Vanding af træer i </t>
    </r>
    <r>
      <rPr>
        <sz val="12"/>
        <color rgb="FF0000FF"/>
        <rFont val="Arial"/>
        <family val="2"/>
      </rPr>
      <t xml:space="preserve">et / to </t>
    </r>
    <r>
      <rPr>
        <sz val="12"/>
        <rFont val="Arial"/>
        <family val="2"/>
      </rPr>
      <t>år</t>
    </r>
  </si>
  <si>
    <t>Projektleder</t>
  </si>
  <si>
    <t>Tavler inkl. stander, at optage og lægge i depot</t>
  </si>
  <si>
    <t>Tavler inkl. stander, at optage og bortskaffe</t>
  </si>
  <si>
    <t>Bænke at optage og lægge i depot</t>
  </si>
  <si>
    <t>Papirkurve at optage og lægge i depot</t>
  </si>
  <si>
    <t>Cykelstativer at optage og lægge i depot</t>
  </si>
  <si>
    <t>VEJLEDNING TIL PARADIGME FOR TBL</t>
  </si>
  <si>
    <t>Ovenstående tilbudssum er i henhold til udbudsmaterialet og eventuelle rettelsesblade udsendt i tilbudsperioden.</t>
  </si>
  <si>
    <t>Dræn ø 80 mm</t>
  </si>
  <si>
    <t>Dræn ø 110 mm</t>
  </si>
  <si>
    <t xml:space="preserve">Tilslutning til eksisterende stikledning </t>
  </si>
  <si>
    <t>RÅJORD - AFGRAVNING OG BORTSKAFFELSE AF FORKLASSIFICERET JORD</t>
  </si>
  <si>
    <t>RÅJORD - AFGRAVNING OG BORTSKAFFELSE</t>
  </si>
  <si>
    <t>Færdigblandet gartnermacadam, levering og indbygning, t = 50 cm</t>
  </si>
  <si>
    <t>Levering og udlægning af kunstgræs uden et fjedrende underlag, strålængde 50-60 mm, inkl. underkonstruktion og nødvendigt fyldmateriale.</t>
  </si>
  <si>
    <t>Levering og udlægning af kunstgræs med et fjedrende underlag, strålængde 40 mm, inkl. underkonstruktion og nødvendigt fyldmateriale.</t>
  </si>
  <si>
    <t>Plast græsarmering (GA), at levere og udlægge</t>
  </si>
  <si>
    <t xml:space="preserve">Metalkant, at levere og udlægge </t>
  </si>
  <si>
    <t>Ingeniør</t>
  </si>
  <si>
    <t>Landmåler inkl. nødvendigt udstyr</t>
  </si>
  <si>
    <t>Dumper inkl. fører, til og med 3 tons</t>
  </si>
  <si>
    <t>Tromle inkl. fører, 1-2 tons</t>
  </si>
  <si>
    <t>Minigraver inkl. fører, under 4 tons</t>
  </si>
  <si>
    <t>Minigraver inkl. fører, 4-7 tons</t>
  </si>
  <si>
    <t>Rendegraver inkl. fører, 4x4, til og med 8 tons</t>
  </si>
  <si>
    <t>Gravemaskine inkl. fører, 10-20 tons</t>
  </si>
  <si>
    <t>Gravemaskine inkl. fører, over 20 tons</t>
  </si>
  <si>
    <t>Skiltevogn inkl. fører</t>
  </si>
  <si>
    <t>Afspærring godkendt til 50 km/t-zoner</t>
  </si>
  <si>
    <t>Betonrabatkantsten (lige), at levere og sætte i beton</t>
  </si>
  <si>
    <t>15</t>
  </si>
  <si>
    <t>16</t>
  </si>
  <si>
    <t xml:space="preserve">Bygherreleverence, hvor skal det stå? </t>
  </si>
  <si>
    <t>TBL – Bygherreleverencer?</t>
  </si>
  <si>
    <t>1) Alle "Totalpriser" er betinget formateret, således at tallene er hvide (og dermed "usynlige"), når der ikke er udfyldt beløb i kolonnen "Enhedspris"</t>
  </si>
  <si>
    <t>Afgravning og bortskaffelse af jord, Klasse 1 (inkl.. deponeringsafgifter)</t>
  </si>
  <si>
    <t>Afgravning og bortskaffelse af jord, Klasse 2/3 (inkl.. deponeringsafgifter)</t>
  </si>
  <si>
    <t>Afgravning og udsætning af jord, Klasse 4 (inkl.. deponeringsafgifter)</t>
  </si>
  <si>
    <t>Egnet råjord, tilkørt, inkl. levering</t>
  </si>
  <si>
    <t>Midlertidig asfaltrampe i GAB, mellem fortov/cykelsti eller cykelsti/kørebane, b = 350 mm, inkl. affræsning af midlertidig rampe</t>
  </si>
  <si>
    <t>Lastvogn, 4-akslet med tip, grab og fører</t>
  </si>
  <si>
    <t>Lastvogn, 4-akslet med kærre og fører</t>
  </si>
  <si>
    <t>Gravemaskine med hydraulikhammer inkl. fører</t>
  </si>
  <si>
    <t>Gummihjulslæsser inkl. fører</t>
  </si>
  <si>
    <t xml:space="preserve">  Anlægsudgifter i alt ekskl.. moms</t>
  </si>
  <si>
    <t>Alle beløb er i DKK ekskl.. moms</t>
  </si>
  <si>
    <r>
      <t>Tilbud</t>
    </r>
    <r>
      <rPr>
        <sz val="12"/>
        <rFont val="Arial"/>
        <family val="2"/>
      </rPr>
      <t xml:space="preserve"> Undertegnede entreprenør tilbyder herved at udføre nedenstående ydelser til de angivne priser ekskl.. moms i henhold til udbudsmateriale af </t>
    </r>
    <r>
      <rPr>
        <sz val="12"/>
        <color indexed="10"/>
        <rFont val="Arial"/>
        <family val="2"/>
      </rPr>
      <t>[måned år]</t>
    </r>
    <r>
      <rPr>
        <sz val="12"/>
        <rFont val="Arial"/>
        <family val="2"/>
      </rPr>
      <t xml:space="preserve">. </t>
    </r>
  </si>
  <si>
    <t>Tilbudet udgør et samlet beløb ekskl.. moms på kr.: (skriver kr.)</t>
  </si>
  <si>
    <t>Tilbudssum i alt ekskl.. moms</t>
  </si>
  <si>
    <t>stk./døgn</t>
  </si>
  <si>
    <t>GAB 0, type 11, std. vejbitumen, 90 kg/m²</t>
  </si>
  <si>
    <t>GAB 0, type 16, std. vejbitumen, 110 kg/m²</t>
  </si>
  <si>
    <t>GAB I, std. vejbitumen, t=40-200 mm, (opretning i kørebane)</t>
  </si>
  <si>
    <t>Reguleringspris GAB I, std. vejbitumen</t>
  </si>
  <si>
    <t>AB 6t, polymermodificeret, på cykelsti, gangareal, heller, 50 kg/m2 (kun på affræset underlag)</t>
  </si>
  <si>
    <t>SFB 11, std. vejbitumen, 40 mm</t>
  </si>
  <si>
    <t xml:space="preserve">Permanent asfaltrampe i AB 8t, std. vejbitumen, mellem fortov/cykelsti eller cykelsti/kørebane, b = 350 mm, </t>
  </si>
  <si>
    <t xml:space="preserve">Permanent asfaltrampe i AB 8t, std. vejbitumen, med GAB kerne mellem fortov/cykelsti eller cykelsti/kørebane, b = 350 mm, </t>
  </si>
  <si>
    <t>SMA 8, polymermodificeret bitum (PmB), 60 kg/m²</t>
  </si>
  <si>
    <t>AB 6t, polymermodificeret, på cykelsti, gangareal, heller, 45 kg/m2</t>
  </si>
  <si>
    <r>
      <t>GAB I, std. vejbitumen, 180 kg/m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Kørebanebærelag</t>
    </r>
  </si>
  <si>
    <r>
      <t>GAB I, std. vejbitumen, 180 kg/m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cykelsti, gangareal, heller</t>
    </r>
  </si>
  <si>
    <r>
      <t>GAB I, std. vejbitumen, 405 kg/m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, </t>
    </r>
  </si>
  <si>
    <r>
      <t>GAB I, std. vejbitumen, 560 kg/m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</t>
    </r>
  </si>
  <si>
    <r>
      <t>m</t>
    </r>
    <r>
      <rPr>
        <sz val="12"/>
        <rFont val="Calibri"/>
        <family val="2"/>
      </rPr>
      <t>²</t>
    </r>
  </si>
  <si>
    <t>Montør-/teknikertime inkl. servicevogn, normal tid</t>
  </si>
  <si>
    <t>Montør-/teknikertime inkl. servicevogn, overtid</t>
  </si>
  <si>
    <t>Montør-/teknikertime inkl. servicevogn, nat og weekend</t>
  </si>
  <si>
    <t>Mødetime</t>
  </si>
  <si>
    <t>Projekteringstime</t>
  </si>
  <si>
    <t>Dokumentation</t>
  </si>
  <si>
    <t>Projekttime</t>
  </si>
  <si>
    <t xml:space="preserve">Testtime </t>
  </si>
  <si>
    <t>Programmeringstime</t>
  </si>
  <si>
    <t>Øvrig ingeniørtime</t>
  </si>
  <si>
    <t>Gravetime</t>
  </si>
  <si>
    <t>Liftvogn</t>
  </si>
  <si>
    <t>Lastvogn med kran</t>
  </si>
  <si>
    <t>Lastvogn med grab</t>
  </si>
  <si>
    <t xml:space="preserve">Søge grav efter blokstik </t>
  </si>
  <si>
    <t>Opstart for styrede underboringer under 50 meter</t>
  </si>
  <si>
    <t>Styret underboring ekskl.. rør ≤ 63mm</t>
  </si>
  <si>
    <t>Styret underboring ekskl.. rør ≤ 110mm</t>
  </si>
  <si>
    <t>Kabelgrav, fliseoverflade</t>
  </si>
  <si>
    <t>Kabelgrav, Græs</t>
  </si>
  <si>
    <t>Kabelgrav, Beton</t>
  </si>
  <si>
    <t>Kabelgrav, asfaltoverflade</t>
  </si>
  <si>
    <t>4 stk. trækrør Ø110 mm PE, at levere og lægge</t>
  </si>
  <si>
    <t>3" stålrør, at levere og lægge</t>
  </si>
  <si>
    <t>Ny kabelblok</t>
  </si>
  <si>
    <t>Anstilling til forlægelse af kabelblok</t>
  </si>
  <si>
    <t>stk</t>
  </si>
  <si>
    <t>Kabelblokforlængelse pr m</t>
  </si>
  <si>
    <t>Blokforlængelse: 3 stk. á 2 rør</t>
  </si>
  <si>
    <t xml:space="preserve">Blokforlængelse: 5 stk. á 4 rør </t>
  </si>
  <si>
    <t xml:space="preserve">Blokforlængelse: 1 stk. á 6 rør (to lag) </t>
  </si>
  <si>
    <t xml:space="preserve">Blokforlængelse: 5 stk. á 6 rør (to lag; 3+3) </t>
  </si>
  <si>
    <t xml:space="preserve">Blokforlængelse: 1 stk. á 7 rør (to lag; 4+3) </t>
  </si>
  <si>
    <t xml:space="preserve">Blokforlængelse: 9 stk. á 7 rør (to lag; 4+3) </t>
  </si>
  <si>
    <t xml:space="preserve">Blokforlængelse: 1 stk. á 8 rør </t>
  </si>
  <si>
    <t xml:space="preserve">Blokforlængelse: 4 stk. á 8 rør (to lag; 4+4) </t>
  </si>
  <si>
    <t xml:space="preserve">Blokforlængelse: 1 stk. á 14 rør (to lag; 10+4) </t>
  </si>
  <si>
    <t xml:space="preserve">Blokforlængelse: 1 stk. á 16 rør (to lag; 8+8) </t>
  </si>
  <si>
    <t xml:space="preserve">Blokforlængelse: 2 stk. á 19 rør (to lag; 12+7) </t>
  </si>
  <si>
    <t xml:space="preserve">Blokforlængelse: 1 stk. á 28 rør </t>
  </si>
  <si>
    <t>Styreapparat, programmeret, opstillet og tilsluttet</t>
  </si>
  <si>
    <t>Styreapparat, flytning op til 10 m, inkl. tilslutning med nye kabler</t>
  </si>
  <si>
    <t>Styreapparat, nedtagning</t>
  </si>
  <si>
    <t>Vejside udstyr (C-ITS)</t>
  </si>
  <si>
    <t>Udstyr indbygget i køretøj (C-ITS)</t>
  </si>
  <si>
    <t>Trafikledelseskamera</t>
  </si>
  <si>
    <t>Detektor - type 1</t>
  </si>
  <si>
    <t>Detektor - type 2</t>
  </si>
  <si>
    <t>Detektor - type 3</t>
  </si>
  <si>
    <t>Detektor - type 4</t>
  </si>
  <si>
    <t>Detektor - type 5</t>
  </si>
  <si>
    <t>Detektor - type 6</t>
  </si>
  <si>
    <t>Detektor - type 7</t>
  </si>
  <si>
    <t>Detektor - type 8</t>
  </si>
  <si>
    <t>Detektor - type 9</t>
  </si>
  <si>
    <t>Signalkabel 7 korer</t>
  </si>
  <si>
    <t>Signalkabel 14 korer</t>
  </si>
  <si>
    <t>Signalkabel 27 korer</t>
  </si>
  <si>
    <t>Signalkabel 37 korer</t>
  </si>
  <si>
    <t>Forlængelse af signalkabel, 7 korer</t>
  </si>
  <si>
    <t>Forlængelse af signalkabel, 14 korer</t>
  </si>
  <si>
    <t>Forlængelse af signalkabel, 27 korer</t>
  </si>
  <si>
    <t>Forlængelse af signalkabel, 37 korer</t>
  </si>
  <si>
    <t>Fiber konnetering</t>
  </si>
  <si>
    <t>Ledningspåvisning</t>
  </si>
  <si>
    <t>Levering og oplægning af kabel for wirehængt lyskurv</t>
  </si>
  <si>
    <t>Cat 6 data kabel</t>
  </si>
  <si>
    <t>Cat 6 data kabel midlertidig installation</t>
  </si>
  <si>
    <t>3G modem</t>
  </si>
  <si>
    <t>4G modem</t>
  </si>
  <si>
    <t>DSL modem</t>
  </si>
  <si>
    <t xml:space="preserve">Lyskurv ekskl. Lanterner </t>
  </si>
  <si>
    <t>LED-lanterne, 3-lys</t>
  </si>
  <si>
    <t>LED-lanterne, 2-lys</t>
  </si>
  <si>
    <t>LED-lanterne, 1-lys</t>
  </si>
  <si>
    <t>LED-lanterne, 3-lys cyklist</t>
  </si>
  <si>
    <t>LED-lanterne, 1-lys cyklist</t>
  </si>
  <si>
    <t>Bagplade til signaler, 3 lys</t>
  </si>
  <si>
    <t>Afskærmning til lysgiverne – almindelig</t>
  </si>
  <si>
    <t>Afskærmning til lysgiverne - lang</t>
  </si>
  <si>
    <t>Af- og påmontering af signallanterner</t>
  </si>
  <si>
    <t>Levering og montering af DSI beslag</t>
  </si>
  <si>
    <t xml:space="preserve">Levering og montering af arm til lanterne </t>
  </si>
  <si>
    <t>Levering og montering af hætte til mast</t>
  </si>
  <si>
    <t>Mast Video 9 meter</t>
  </si>
  <si>
    <t>Mast Video 9 meter, med 20 cm forlængelse for placering op ad kantsten</t>
  </si>
  <si>
    <t>Fundament til videomast</t>
  </si>
  <si>
    <t xml:space="preserve">Mast, normal </t>
  </si>
  <si>
    <t>Mast, normal inkl. påsvejst fodplade 50x50 cm</t>
  </si>
  <si>
    <t xml:space="preserve">Mast, lang  </t>
  </si>
  <si>
    <t>Mast, lang inkl. påsvejst fodplade 100x100 cm</t>
  </si>
  <si>
    <t>Mast, stor galge</t>
  </si>
  <si>
    <t>Mast, lille galge</t>
  </si>
  <si>
    <t>Mast for lydsignal / fodgængertryk</t>
  </si>
  <si>
    <t>Fodgængertryk</t>
  </si>
  <si>
    <t>Lydsignal for blinde og svagsynede - med fodgængertryk og Rfid</t>
  </si>
  <si>
    <t>Lydsignal for blinde og svagsynede - med fodgængertryk</t>
  </si>
  <si>
    <t>Lydsignal for blinde og svagsynede - uden fodgængertryk</t>
  </si>
  <si>
    <t>Nedtagning af mast, fodgængertryk</t>
  </si>
  <si>
    <t>Nedtagning af mast, normal</t>
  </si>
  <si>
    <t>Nedtagning af mast, lang</t>
  </si>
  <si>
    <t>Nedtagning af mast, lille galge</t>
  </si>
  <si>
    <t>Nedtagning af mast, video</t>
  </si>
  <si>
    <t>Nedtagning af mast, stor galge</t>
  </si>
  <si>
    <t>Udkørselstrykknap</t>
  </si>
  <si>
    <t>Tillægspris for at genanvende betonfliser pr. flise</t>
  </si>
  <si>
    <t>Tillægspris for levering af fabriksbeton med HVO som brændstof i betonbilen</t>
  </si>
  <si>
    <t>Tillægspris for levering af ”grøn” kantstensbeton for poster 08.01.01-07</t>
  </si>
  <si>
    <t>Tillægspris per kørt km til materialefragt mellem arbejdsstedet og KMC med HVO som brændstof</t>
  </si>
  <si>
    <t>km</t>
  </si>
  <si>
    <t>Afdeling for Mobilitet, Klimatilpasning og Byvedligehold</t>
  </si>
  <si>
    <t>GENFUGNING INDEN 1-ÅRS GENNEMGANG</t>
  </si>
  <si>
    <t>Genfugning inden 1-årsgennemgang  [m2]</t>
  </si>
  <si>
    <t>lbm/m2</t>
  </si>
  <si>
    <t>Pullert, at optage og lægge i depot, inkl. evt. fundament</t>
  </si>
  <si>
    <t>Fundament til P-automat, at optage og lægge i depot eller kørt på anvist plads</t>
  </si>
  <si>
    <t>Rækværk, at optage og bortskaffe, inkl. evt. fundament</t>
  </si>
  <si>
    <t>Beskyttelse af eksisterende træer</t>
  </si>
  <si>
    <t>Rydning af beplantning</t>
  </si>
  <si>
    <t>FORBEREDENDE ARBEJDER</t>
  </si>
  <si>
    <t>OPBRYDNING</t>
  </si>
  <si>
    <r>
      <t>GAB I, std. vejbitumen, 350 kg/m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, </t>
    </r>
  </si>
  <si>
    <t>SMA 11, polymermodificeret bitumen (PmB),  100 kg/m² (på affræst underlag)</t>
  </si>
  <si>
    <t>SMA 8, 40/100-75, 60 kg/m2.</t>
  </si>
  <si>
    <t>SMA 8, 40/100-75, 70 kg/m2. (på affræst underlag)</t>
  </si>
  <si>
    <t>SMA 8, polymermodificeret bitum (PmB), 70 kg/m² (på affræst underlag)</t>
  </si>
  <si>
    <t>SMA 11, polymermodificeret (PmB), 90 kg/m2</t>
  </si>
  <si>
    <t>Affræsning, beton for aftrapning før udlægning af GAB-lag</t>
  </si>
  <si>
    <t>Affræsning, asfalt før udlægning af slidlag</t>
  </si>
  <si>
    <r>
      <rPr>
        <sz val="12"/>
        <rFont val="Arial"/>
        <family val="2"/>
      </rPr>
      <t>Fossilreducerende tiltag i</t>
    </r>
    <r>
      <rPr>
        <i/>
        <sz val="12"/>
        <rFont val="Arial"/>
        <family val="2"/>
      </rPr>
      <t xml:space="preserve"> vejgående</t>
    </r>
    <r>
      <rPr>
        <sz val="12"/>
        <rFont val="Arial"/>
        <family val="2"/>
      </rPr>
      <t xml:space="preserve"> maskiner</t>
    </r>
  </si>
  <si>
    <t>Københavnerbænke, leveret af  Inventrarrum A/S</t>
  </si>
  <si>
    <t>Affræsning, asfalt før udlægning af SFB lag</t>
  </si>
  <si>
    <t>Tillæg for større dybder (pr. cm.)</t>
  </si>
  <si>
    <t>cm*m²</t>
  </si>
  <si>
    <t>Optagning af 1-3 rækker brosten under asfalt langs kantsten, at optage og lægge i depot.</t>
  </si>
  <si>
    <t>m.</t>
  </si>
  <si>
    <t>Slagger, at opgrave og bortskaffe, t=150-300mm.</t>
  </si>
  <si>
    <t>t.</t>
  </si>
  <si>
    <t>Asfaltslidlag på brosten, at opbryde og køre til anvist modtageanlæg indenfor kommunegrænsen (KMC)</t>
  </si>
  <si>
    <t>Støbeasfalt på beton, at opbryde og køre til anvist modtageanlæg indenfor kommunegrænsen (KMC), t = 40-80 mm</t>
  </si>
  <si>
    <t xml:space="preserve">AB 8t, 70/100 + additiv 60 kg/m2 (Veje uden tung, kanaliseret og vridende trafik)
</t>
  </si>
  <si>
    <t>AB 8t, 70/100 + additiv  70 kg/m2  (Veje uden tung, kanaliseret og vridende trafik)  (på affræst underlag)</t>
  </si>
  <si>
    <t>AB 8t, 70/100 + additiv, t= 15-40 mm, (opretning i kørebane)</t>
  </si>
  <si>
    <t>ABB 11, polymermodificeret bitumen (PmB, 40/100-75) [X] kg/m² (tung/intensiv trafik)</t>
  </si>
  <si>
    <t>ABB 16, polymermodificeret bitumen (PmB, 40/100-75) [X] kg/m² (tung/intensiv trafik)</t>
  </si>
  <si>
    <t>Københavnerfliser 625 x 800 x 70 mm, fra depot og lægge. Med sættelagstykkelse 20-100 mm.</t>
  </si>
  <si>
    <t>04a</t>
  </si>
  <si>
    <t>Københavnerfliser 625 x 800 x 70 mm, fra depot og lægge. Med sættelagstykkelse 20-70 mm.</t>
  </si>
  <si>
    <t>Klima-, Miljø- og Teknikforvaltningen</t>
  </si>
  <si>
    <t>NSG II</t>
  </si>
  <si>
    <t>KAS</t>
  </si>
  <si>
    <t>KAS 0/16, at afhente hos anvist modtageanlæg inden for kommunegrænsen og indbygge i fortov, t = 150 mm. ekskl. Materialeprisen</t>
  </si>
  <si>
    <t>KAS 0/16, at afhente hos anvist modtageanlæg inden for kommunegrænsen og indbygge i cykelsti, t = 150 mm. ekskl. Materialeprisen</t>
  </si>
  <si>
    <t xml:space="preserve">KAS 0/16, at levere og indbygge i fortov, t = 150 mm. </t>
  </si>
  <si>
    <t xml:space="preserve">KAS 0/16,  at levere og indbygge i cykelsti, t = 150 mm. </t>
  </si>
  <si>
    <t>KBA I</t>
  </si>
  <si>
    <t>KBA I, 0/32, at afhente hos anvist modtageanlæg inden for kommunegrænsen og indbygge i kørebane, t = 200 mm, ekskl. materialeprisen</t>
  </si>
  <si>
    <t>KBA I, 0/32, at afhente hos anvist modtageanlæg inden for kommunegrænsen og indbygge i kørebane, t = 300 mm, ekskl. Materialeprisen</t>
  </si>
  <si>
    <t>KBA I, 0/32, at afhente hos anvist modtageanlæg inden for kommunegrænsen og indbygge i fortov, t = 150 mm, ekskl. Materialeprisen</t>
  </si>
  <si>
    <t>KBA I, 0/32, at afhente hos anvist modtageanlæg inden for kommunegrænsen og indbygge i varierende tykkelse, ekskl. materialeprisen</t>
  </si>
  <si>
    <t>KBA I, 0/32, at levere og indbygge i kørebane, t = 200 mm</t>
  </si>
  <si>
    <t>KBA I, 0/32, at levere og indbygge i kørebane, t = 300 mm</t>
  </si>
  <si>
    <t>KBA I, 0/32, at levere og indbygge i fortov/cykelsti, t = 150 mm</t>
  </si>
  <si>
    <t>KBA I, 0/32, at levere og indbygge i fortov, t = 150 mm</t>
  </si>
  <si>
    <t>KBA I, 0/32, at levere og indbygge i kørebane i varierende tykkelse</t>
  </si>
  <si>
    <t>REGULERING OG KOMPRIMERING</t>
  </si>
  <si>
    <t>Regulering og komprimering af eksisterende grusbærelag</t>
  </si>
  <si>
    <t xml:space="preserve">Affræsning, asfalt før udlægning af ABB </t>
  </si>
  <si>
    <r>
      <t>Bassinfræsning, d</t>
    </r>
    <r>
      <rPr>
        <sz val="12"/>
        <rFont val="Aptos Narrow"/>
        <family val="2"/>
      </rPr>
      <t>≤</t>
    </r>
    <r>
      <rPr>
        <sz val="10.8"/>
        <rFont val="Arial"/>
        <family val="2"/>
      </rPr>
      <t xml:space="preserve"> 40 mm, areal ≤  20 m</t>
    </r>
    <r>
      <rPr>
        <sz val="10.8"/>
        <rFont val="Aptos Narrow"/>
        <family val="2"/>
      </rPr>
      <t>²</t>
    </r>
    <r>
      <rPr>
        <sz val="9.6999999999999993"/>
        <rFont val="Arial"/>
        <family val="2"/>
      </rPr>
      <t xml:space="preserve"> pr. bassin</t>
    </r>
  </si>
  <si>
    <t>Afrensning af granitsten, før/efter opbrydning</t>
  </si>
  <si>
    <t>Brosten sat i grus, at optage og lægge i depot eller kørt til anvist plads</t>
  </si>
  <si>
    <t>Betonkantsten sat i beton, at opbryde og køre til anvist modtageanlæg indenfor kommunegrænsen (KMC)</t>
  </si>
  <si>
    <t>Betonkantsten sat i grus eller blødt materiale, at opbryde og køre til anvist modtageanlæg indenfor kommunegrænsen (KMC)</t>
  </si>
  <si>
    <t>Fortovsfliser, at optage og lægge i depot</t>
  </si>
  <si>
    <t>Bordursten, sat i beton at opbryde og lægge i depot eller kørt til anvist plads indenfor kommunegrænsen (KMC).</t>
  </si>
  <si>
    <t>Bordursten, sat i grus eller blødt materiale at optage og lægge i depot eller kørt til anvist plads indenfor kommunegrænsen (KMC).</t>
  </si>
  <si>
    <t>Chaussésten/Fortovssten, sat i beton, at opbryde og lægge i depot eller kørt til anvist plads indenfor kommunegrænsen (KMC).</t>
  </si>
  <si>
    <t>Chaussésten/Fortovssten, sat i grus,  eller blødt materiale, at optage og lægge i depot eller kørt til anvist plads indenfor kommunegrænsen (KMC).</t>
  </si>
  <si>
    <t>Granitkantsten, sat i beton, at opbryde og lægge i depot eller kørt til anvist plads indenfor kommunegrænsen (KMC).</t>
  </si>
  <si>
    <t>Granitkantsten sat i grus eller andet blødt materiale, at optage og lægge i depot eller kørt til anvist plads indenfor kommunegrænsen (KMC).</t>
  </si>
  <si>
    <t>1 række brosten, sat i beton, at opbryde og lægge i depot eller kørt til anvist plads (KMC)</t>
  </si>
  <si>
    <t>1 række brosten, sat i grus eller blødt materiale, at optage og lægge i depot eller kørt til anvist plads (KMC).</t>
  </si>
  <si>
    <t>2 rækker brosten, sat i beton, at opbryde og lægge i depot eller kørt til anvist plads (KMC).</t>
  </si>
  <si>
    <t>2 rækker brosten, sat i grus eller blødt materiale, at optage og lægge i depot eller kørt til anvist plads (KMC).</t>
  </si>
  <si>
    <t>1 række Chaussésten/Fortovssten, sat i grus eller blødt materiale, at optage og lægge i depot eller kørt til anvist plads.</t>
  </si>
  <si>
    <t>2 rækker Chaussésten/Fortovssten, sat i grus eller blødt materiale, at optage og lægge i depot eller kørt til anvist plads.</t>
  </si>
  <si>
    <t>3 rækker Chaussésten/Fortovssten, sat i grus eller blødt materiale, at optage og lægge i depot eller kørt til anvist plads.</t>
  </si>
  <si>
    <t>SF-sten, sat i grus eller blødt materiale, at optage og lægge i depot eller kørt til anvist plads</t>
  </si>
  <si>
    <t>Tegl, sat i grus eller blødt materiale, at optage og lægge i depot eller kørt til anvist plads</t>
  </si>
  <si>
    <t>Naturstensfliser/belægning, at optage i depot eller kørt til anvist plads indenfor kommunegrænsen. (KMC).</t>
  </si>
  <si>
    <t>Kinnekullerende (vandrende), at opbryde og bortkøre til KMC indenfor kommunegrænsen.</t>
  </si>
  <si>
    <t>Reguleringspris AB 8t + additiv</t>
  </si>
  <si>
    <t>Reguleringspris AB 6t polymermodificeret</t>
  </si>
  <si>
    <t>Skæring af asfalt med diamantskive, 120 mm &lt; t ≤ 300mm</t>
  </si>
  <si>
    <t>Skæring af asfalt med diamantskive, t &gt; 300 mm, ekstra pr. 5 cm.</t>
  </si>
  <si>
    <t>Skæring af asfalt og beton med diamantskive, t ≤ 200 mm</t>
  </si>
  <si>
    <t>Skæring af asfalt og beton med diamantskive, 200 mm &lt; t ≤  300 mm</t>
  </si>
  <si>
    <t>Skæring af asfalt og beton med diamantskive, t &gt; 300 mm, ekstra pr. 5 cm</t>
  </si>
  <si>
    <t>Asfalt, at opbryde og køre til anvist modtageanlæg indenfor kommunegrænsen (KMC), t ≤ 120mm, ekskl. Deponeringsafgifter</t>
  </si>
  <si>
    <t>Asfalt, at opbryde og køre til anvist modtageanlæg indenfor kommunegrænsen (KMC), t &gt; 120 mm, ekskl. Deponeringsafgifter</t>
  </si>
  <si>
    <t>Beton, at opbryde og køre til anvist modtageanlæg indenfor kommunegrænsen (KMC), t &gt; 150 mm, ekskl. deponeringsafgifter Deponeringsafgifter</t>
  </si>
  <si>
    <t>Makadam, at opbryde og køre til anvist modtageanlæg inden for kommunegrænsen, t= 100 mm - 400 mm, ekskl. deponeringsafgifter</t>
  </si>
  <si>
    <t>Brosten sat i beton, at opbryde og lægge i depot eller kørt til anvist plads</t>
  </si>
  <si>
    <t>Betonbelægningssten og fortovsfliser, at optage og køre til anvist modtageanlæg indenfor kommunegrænsen (KMC)</t>
  </si>
  <si>
    <t>Granitkantsten, sat i beton at opbryde og bortskaffe</t>
  </si>
  <si>
    <r>
      <rPr>
        <sz val="7"/>
        <rFont val="Times New Roman"/>
        <family val="1"/>
      </rPr>
      <t xml:space="preserve"> </t>
    </r>
    <r>
      <rPr>
        <sz val="11"/>
        <rFont val="KBH Tekst"/>
      </rPr>
      <t>Beton, at opbryde og køre til anvist modtageanlæg indenfor kommunegrænsen (KMC), t ≤ 150 mm,</t>
    </r>
    <r>
      <rPr>
        <b/>
        <sz val="11"/>
        <rFont val="KBH Tekst"/>
      </rPr>
      <t xml:space="preserve"> </t>
    </r>
    <r>
      <rPr>
        <sz val="11"/>
        <rFont val="KBH Tekst"/>
      </rPr>
      <t>ekskl. Deponeringsafgifter</t>
    </r>
  </si>
  <si>
    <t>Brønde</t>
  </si>
  <si>
    <t>Riste og dæksler</t>
  </si>
  <si>
    <t>Levering og udskiftning af rist og topringe</t>
  </si>
  <si>
    <t>Stikledninger</t>
  </si>
  <si>
    <t>Højderegulering</t>
  </si>
  <si>
    <t>Opbrydning og bortskaffelse</t>
  </si>
  <si>
    <t>Påboring</t>
  </si>
  <si>
    <t>Udskiftning af ugenet fyld</t>
  </si>
  <si>
    <t>Levering og indbygning af sand</t>
  </si>
  <si>
    <t>Levering og indbygning af singels</t>
  </si>
  <si>
    <t>Bundsikringsgrus, 100 mm ≤ t ≤ 200 mm</t>
  </si>
  <si>
    <t>Bundsikringsgrus, t = 200 mm &lt; t ≤ 400 mm</t>
  </si>
  <si>
    <t>KBA I, 0/32, at afhente hos anvist modtageanlæg inden for kommunegrænsen og indbygge i cykelsti (tung trafik), t = 200 mm, ekskl. materialeprisen</t>
  </si>
  <si>
    <t>KBA I, 0/32, at afhente hos anvist modtageanlæg inden for kommunegrænsen og indbygge i cykelsti, t = 150 mm, ekskl. materialeprisen</t>
  </si>
  <si>
    <t>KBA I, 0/32, at afhente hos anvist modtageanlæg inden for kommunegrænsen og indbygge i overkørsler, t = 200 mm, ekskl. materialeprisen</t>
  </si>
  <si>
    <t>KBA I, 0/32, at afhente hos anvist modtageanlæg inden for kommunegrænsen og indbygge i overkørsler, t = 250 mm, ekskl. materialeprisen</t>
  </si>
  <si>
    <t>KBA I, 0/32, at levere og indbygge i cykelsti, t = 200 mm</t>
  </si>
  <si>
    <t>KBA I, 0/32, at levere og indbygge i overkørsler, t = 200 mm</t>
  </si>
  <si>
    <t>KBA I, 0/32, at levere og indbygge i overkørsler, t = 250 mm</t>
  </si>
  <si>
    <t>Dette paradigme er senest revideret 11.02 2026</t>
  </si>
  <si>
    <r>
      <t xml:space="preserve">Skæring af asfalt med diamantskive, t </t>
    </r>
    <r>
      <rPr>
        <sz val="12"/>
        <rFont val="Aptos Narrow"/>
        <family val="2"/>
      </rPr>
      <t xml:space="preserve">≤ </t>
    </r>
    <r>
      <rPr>
        <sz val="12"/>
        <rFont val="Arial"/>
        <family val="2"/>
      </rPr>
      <t>0 - 120 mm</t>
    </r>
  </si>
  <si>
    <t>Beregning af betonmængder som biydelser som skal fratrækkes i post 02.02.17 - 02.02.18</t>
  </si>
  <si>
    <t>Total mængde</t>
  </si>
  <si>
    <t>Betonmængde/enhed</t>
  </si>
  <si>
    <t>Fratrækkes vejeseddel med beton</t>
  </si>
  <si>
    <t>02.02.27</t>
  </si>
  <si>
    <t>Brosten, sat i beton, at opbryde og lægge i depot eller kørt til anvist plads</t>
  </si>
  <si>
    <t>/</t>
  </si>
  <si>
    <r>
      <t>Kg./m</t>
    </r>
    <r>
      <rPr>
        <sz val="10"/>
        <rFont val="Aptos Narrow"/>
        <family val="2"/>
      </rPr>
      <t>²</t>
    </r>
  </si>
  <si>
    <t>02.02.29</t>
  </si>
  <si>
    <t>Betonkantsten, sat i beton, at opbryde og køre til anvist modtageanlæg</t>
  </si>
  <si>
    <t>Kg./lbm.</t>
  </si>
  <si>
    <t>02.02.30</t>
  </si>
  <si>
    <t>Betonkantsten, sat i grus eller blødt materiale, at opbryde og køre til anvist modtageanlæg (KMC)</t>
  </si>
  <si>
    <t>02.02.31</t>
  </si>
  <si>
    <t>Betonbelægningssten og fortovsfliser, at optage og bortskaffe</t>
  </si>
  <si>
    <r>
      <t>Kg/m</t>
    </r>
    <r>
      <rPr>
        <sz val="10"/>
        <rFont val="Aptos Narrow"/>
        <family val="2"/>
      </rPr>
      <t>²</t>
    </r>
  </si>
  <si>
    <t>02.02.33</t>
  </si>
  <si>
    <t>Bordursten, sat i beton, at opbryde og lægge i depot eller kørt til anvist plads</t>
  </si>
  <si>
    <t>02.02.35</t>
  </si>
  <si>
    <t>Chaussésten/Fortovssten, sat i beton, at opbryde og lægge i depot eller kørt til anvist plads</t>
  </si>
  <si>
    <t>02.02.37</t>
  </si>
  <si>
    <t>Granitkantsten, sat i beton, at opbryde og lægge i depot eller kørt til anvist plads</t>
  </si>
  <si>
    <t>02.02.38</t>
  </si>
  <si>
    <t>Granitkantsten, sat i beton, at opbryde og bortskaffe</t>
  </si>
  <si>
    <t>02.02.40</t>
  </si>
  <si>
    <t>1 række brosten, sat i beton, at opbryde og lægge i depot eller kørt til anvist plads</t>
  </si>
  <si>
    <t>02.02.42</t>
  </si>
  <si>
    <t>2 række brosten, sat i beton, at opbryde og lægge i depot eller kørt til anvist plads</t>
  </si>
  <si>
    <t>02.02.50</t>
  </si>
  <si>
    <t>Kinnekullerende/betonvandrende 15 cm bred, at opbryde og køre til anvist modtageanlæg (KMC)</t>
  </si>
  <si>
    <t>03.06.01</t>
  </si>
  <si>
    <t>sandfangsbrønde, at opbryde og bortskaffe</t>
  </si>
  <si>
    <t>Kg/stk.</t>
  </si>
  <si>
    <t>03.06.02</t>
  </si>
  <si>
    <t xml:space="preserve">I alt: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</si>
</sst>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_ * #,##0_ ;_ * \-#,##0_ ;_ * &quot;-&quot;??_ ;_ @_ "/>
    <numFmt numFmtId="166" formatCode="00"/>
    <numFmt numFmtId="167" formatCode="&quot;=&quot;\ 0.00"/>
    <numFmt numFmtId="168" formatCode="&quot;=&quot;\ 0.0%"/>
    <numFmt numFmtId="169" formatCode="0.0%"/>
    <numFmt numFmtId="170" formatCode="_(* #,##0.00_);_(* \(#,##0.00\);_(* &quot;-&quot;_);_(@_)"/>
    <numFmt numFmtId="171" formatCode="\$#,##0.00_);\(\$#,##0.00\)"/>
    <numFmt numFmtId="172" formatCode="\$#,##0_);\(\$#,##0\)"/>
    <numFmt numFmtId="173" formatCode="mmmm\ d\,\ yyyy"/>
    <numFmt numFmtId="174" formatCode="_ * #,##0.00_ ;_ * \-#,##0.00_ ;_ * &quot;-&quot;??_ ;_ @_ "/>
  </numFmts>
  <fonts count="7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23"/>
      <name val="Tahoma"/>
      <family val="2"/>
    </font>
    <font>
      <u/>
      <sz val="10"/>
      <color indexed="23"/>
      <name val="Tahoma"/>
      <family val="2"/>
    </font>
    <font>
      <sz val="12"/>
      <color indexed="62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i/>
      <sz val="10"/>
      <color indexed="10"/>
      <name val="Tahoma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sz val="14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vertAlign val="superscript"/>
      <sz val="12"/>
      <name val="Arial"/>
      <family val="2"/>
    </font>
    <font>
      <sz val="12"/>
      <color indexed="23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sz val="11.5"/>
      <name val="Arial"/>
      <family val="2"/>
    </font>
    <font>
      <vertAlign val="superscript"/>
      <sz val="11.5"/>
      <name val="Arial"/>
      <family val="2"/>
    </font>
    <font>
      <sz val="11.5"/>
      <color indexed="10"/>
      <name val="Arial"/>
      <family val="2"/>
    </font>
    <font>
      <b/>
      <i/>
      <sz val="12"/>
      <name val="Arial"/>
      <family val="2"/>
    </font>
    <font>
      <i/>
      <sz val="9"/>
      <name val="Arial"/>
      <family val="2"/>
    </font>
    <font>
      <i/>
      <sz val="14"/>
      <name val="Arial"/>
      <family val="2"/>
    </font>
    <font>
      <sz val="12"/>
      <color indexed="9"/>
      <name val="Arial"/>
      <family val="2"/>
    </font>
    <font>
      <b/>
      <sz val="10"/>
      <name val="Arial"/>
      <family val="2"/>
    </font>
    <font>
      <b/>
      <sz val="10"/>
      <color indexed="2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23"/>
      <name val="Tahoma"/>
      <family val="2"/>
    </font>
    <font>
      <b/>
      <sz val="14"/>
      <color indexed="10"/>
      <name val="Arial"/>
      <family val="2"/>
    </font>
    <font>
      <sz val="8"/>
      <color indexed="23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22"/>
      <name val="Webdings"/>
      <family val="1"/>
      <charset val="2"/>
    </font>
    <font>
      <sz val="8"/>
      <name val="Arial"/>
      <family val="2"/>
    </font>
    <font>
      <b/>
      <sz val="11.5"/>
      <name val="Arial"/>
      <family val="2"/>
    </font>
    <font>
      <b/>
      <sz val="16"/>
      <name val="Arial"/>
      <family val="2"/>
    </font>
    <font>
      <b/>
      <sz val="12"/>
      <name val="Times New Roman"/>
      <family val="1"/>
    </font>
    <font>
      <b/>
      <sz val="11"/>
      <name val="Arial"/>
      <family val="2"/>
    </font>
    <font>
      <b/>
      <sz val="16"/>
      <color indexed="81"/>
      <name val="Tahoma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b/>
      <i/>
      <sz val="11"/>
      <name val="Arial"/>
      <family val="2"/>
    </font>
    <font>
      <b/>
      <sz val="12"/>
      <color rgb="FF0000FF"/>
      <name val="Arial"/>
      <family val="2"/>
    </font>
    <font>
      <sz val="11"/>
      <name val="Gill Sans MT"/>
      <family val="2"/>
    </font>
    <font>
      <sz val="11"/>
      <color rgb="FF00B050"/>
      <name val="Gill Sans MT"/>
      <family val="2"/>
    </font>
    <font>
      <sz val="8"/>
      <name val="Gill Sans MT"/>
      <family val="2"/>
    </font>
    <font>
      <b/>
      <sz val="10"/>
      <color rgb="FF000000"/>
      <name val="Gill Sans MT"/>
      <family val="2"/>
    </font>
    <font>
      <sz val="12"/>
      <name val="Calibri"/>
      <family val="2"/>
    </font>
    <font>
      <sz val="10"/>
      <name val="Arial"/>
      <family val="2"/>
    </font>
    <font>
      <sz val="12"/>
      <name val="Aptos Narrow"/>
      <family val="2"/>
    </font>
    <font>
      <sz val="10.8"/>
      <name val="Arial"/>
      <family val="2"/>
    </font>
    <font>
      <sz val="10.8"/>
      <name val="Aptos Narrow"/>
      <family val="2"/>
    </font>
    <font>
      <sz val="9.6999999999999993"/>
      <name val="Arial"/>
      <family val="2"/>
    </font>
    <font>
      <sz val="12"/>
      <name val="KBH Tekst"/>
    </font>
    <font>
      <sz val="12"/>
      <name val="Arial"/>
      <family val="1"/>
    </font>
    <font>
      <sz val="7"/>
      <name val="Times New Roman"/>
      <family val="1"/>
    </font>
    <font>
      <sz val="11"/>
      <name val="KBH Tekst"/>
    </font>
    <font>
      <b/>
      <sz val="11"/>
      <name val="KBH Tekst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name val="Aptos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gray125">
        <fgColor indexed="8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9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>
      <protection locked="0"/>
    </xf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9" fontId="2" fillId="0" borderId="0" applyFill="0" applyBorder="0" applyAlignment="0" applyProtection="0"/>
    <xf numFmtId="37" fontId="2" fillId="0" borderId="0" applyFill="0" applyBorder="0" applyAlignment="0" applyProtection="0"/>
    <xf numFmtId="0" fontId="2" fillId="0" borderId="1" applyNumberFormat="0" applyFill="0" applyAlignment="0" applyProtection="0"/>
    <xf numFmtId="0" fontId="2" fillId="0" borderId="0"/>
    <xf numFmtId="0" fontId="1" fillId="0" borderId="0"/>
    <xf numFmtId="0" fontId="1" fillId="0" borderId="0"/>
    <xf numFmtId="174" fontId="2" fillId="0" borderId="0" applyFont="0" applyFill="0" applyBorder="0" applyAlignment="0" applyProtection="0"/>
    <xf numFmtId="9" fontId="63" fillId="0" borderId="0" applyFont="0" applyFill="0" applyBorder="0" applyAlignment="0" applyProtection="0"/>
  </cellStyleXfs>
  <cellXfs count="561">
    <xf numFmtId="0" fontId="0" fillId="0" borderId="0" xfId="0"/>
    <xf numFmtId="166" fontId="15" fillId="2" borderId="2" xfId="0" applyNumberFormat="1" applyFont="1" applyFill="1" applyBorder="1" applyAlignment="1">
      <alignment horizontal="center" vertical="top" wrapText="1"/>
    </xf>
    <xf numFmtId="166" fontId="15" fillId="2" borderId="3" xfId="0" applyNumberFormat="1" applyFont="1" applyFill="1" applyBorder="1" applyAlignment="1">
      <alignment horizontal="center" vertical="top" wrapText="1"/>
    </xf>
    <xf numFmtId="166" fontId="15" fillId="2" borderId="4" xfId="0" applyNumberFormat="1" applyFont="1" applyFill="1" applyBorder="1" applyAlignment="1">
      <alignment horizontal="center" vertical="top" wrapText="1"/>
    </xf>
    <xf numFmtId="49" fontId="15" fillId="2" borderId="5" xfId="0" applyNumberFormat="1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Continuous" vertical="top" wrapText="1"/>
    </xf>
    <xf numFmtId="0" fontId="15" fillId="2" borderId="6" xfId="0" applyFont="1" applyFill="1" applyBorder="1" applyAlignment="1">
      <alignment horizontal="centerContinuous" vertical="top" wrapText="1"/>
    </xf>
    <xf numFmtId="3" fontId="15" fillId="2" borderId="5" xfId="0" applyNumberFormat="1" applyFont="1" applyFill="1" applyBorder="1" applyAlignment="1">
      <alignment horizontal="center" vertical="top" wrapText="1"/>
    </xf>
    <xf numFmtId="4" fontId="15" fillId="2" borderId="4" xfId="0" applyNumberFormat="1" applyFont="1" applyFill="1" applyBorder="1" applyAlignment="1">
      <alignment horizontal="center" vertical="top" wrapText="1"/>
    </xf>
    <xf numFmtId="4" fontId="15" fillId="2" borderId="7" xfId="0" applyNumberFormat="1" applyFont="1" applyFill="1" applyBorder="1" applyAlignment="1">
      <alignment horizontal="center" vertical="top" wrapText="1"/>
    </xf>
    <xf numFmtId="3" fontId="15" fillId="2" borderId="2" xfId="0" applyNumberFormat="1" applyFont="1" applyFill="1" applyBorder="1" applyAlignment="1">
      <alignment horizontal="center" vertical="top" wrapText="1"/>
    </xf>
    <xf numFmtId="3" fontId="15" fillId="2" borderId="8" xfId="0" applyNumberFormat="1" applyFont="1" applyFill="1" applyBorder="1" applyAlignment="1">
      <alignment horizontal="center" vertical="top" wrapText="1"/>
    </xf>
    <xf numFmtId="0" fontId="16" fillId="0" borderId="0" xfId="0" applyFont="1"/>
    <xf numFmtId="0" fontId="17" fillId="0" borderId="0" xfId="0" applyFont="1" applyAlignment="1">
      <alignment vertical="center" wrapText="1"/>
    </xf>
    <xf numFmtId="0" fontId="18" fillId="0" borderId="0" xfId="0" applyFont="1"/>
    <xf numFmtId="0" fontId="19" fillId="0" borderId="0" xfId="0" applyFont="1" applyAlignment="1">
      <alignment wrapText="1"/>
    </xf>
    <xf numFmtId="166" fontId="21" fillId="0" borderId="11" xfId="0" applyNumberFormat="1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0" xfId="0" applyFont="1"/>
    <xf numFmtId="166" fontId="21" fillId="3" borderId="11" xfId="0" applyNumberFormat="1" applyFont="1" applyFill="1" applyBorder="1" applyAlignment="1" applyProtection="1">
      <alignment horizontal="center" vertical="top"/>
      <protection locked="0"/>
    </xf>
    <xf numFmtId="166" fontId="21" fillId="0" borderId="9" xfId="0" applyNumberFormat="1" applyFont="1" applyBorder="1" applyAlignment="1">
      <alignment horizontal="center" vertical="top"/>
    </xf>
    <xf numFmtId="166" fontId="21" fillId="0" borderId="10" xfId="0" applyNumberFormat="1" applyFont="1" applyBorder="1" applyAlignment="1">
      <alignment horizontal="center" vertical="top"/>
    </xf>
    <xf numFmtId="166" fontId="21" fillId="3" borderId="10" xfId="0" applyNumberFormat="1" applyFont="1" applyFill="1" applyBorder="1" applyAlignment="1" applyProtection="1">
      <alignment horizontal="center" vertical="top"/>
      <protection locked="0"/>
    </xf>
    <xf numFmtId="0" fontId="20" fillId="0" borderId="10" xfId="0" applyFont="1" applyBorder="1" applyAlignment="1">
      <alignment horizontal="center" vertical="top"/>
    </xf>
    <xf numFmtId="0" fontId="21" fillId="0" borderId="10" xfId="0" applyFont="1" applyBorder="1" applyAlignment="1">
      <alignment vertical="top"/>
    </xf>
    <xf numFmtId="166" fontId="21" fillId="0" borderId="9" xfId="0" applyNumberFormat="1" applyFont="1" applyBorder="1" applyAlignment="1">
      <alignment vertical="top" wrapText="1"/>
    </xf>
    <xf numFmtId="166" fontId="21" fillId="0" borderId="10" xfId="0" applyNumberFormat="1" applyFont="1" applyBorder="1" applyAlignment="1">
      <alignment vertical="top" wrapText="1"/>
    </xf>
    <xf numFmtId="166" fontId="21" fillId="0" borderId="25" xfId="0" applyNumberFormat="1" applyFont="1" applyBorder="1" applyAlignment="1">
      <alignment horizontal="center" vertical="top"/>
    </xf>
    <xf numFmtId="0" fontId="21" fillId="0" borderId="24" xfId="0" applyFont="1" applyBorder="1" applyAlignment="1">
      <alignment horizontal="center" vertical="top"/>
    </xf>
    <xf numFmtId="49" fontId="18" fillId="0" borderId="0" xfId="0" applyNumberFormat="1" applyFont="1" applyAlignment="1">
      <alignment wrapText="1"/>
    </xf>
    <xf numFmtId="1" fontId="18" fillId="0" borderId="0" xfId="0" applyNumberFormat="1" applyFont="1" applyAlignment="1">
      <alignment horizontal="right" vertical="top"/>
    </xf>
    <xf numFmtId="2" fontId="18" fillId="0" borderId="0" xfId="0" applyNumberFormat="1" applyFont="1" applyAlignment="1">
      <alignment horizontal="right" vertical="top"/>
    </xf>
    <xf numFmtId="166" fontId="21" fillId="0" borderId="29" xfId="0" applyNumberFormat="1" applyFont="1" applyBorder="1" applyAlignment="1">
      <alignment horizontal="center"/>
    </xf>
    <xf numFmtId="166" fontId="21" fillId="0" borderId="30" xfId="0" applyNumberFormat="1" applyFont="1" applyBorder="1" applyAlignment="1">
      <alignment horizontal="center"/>
    </xf>
    <xf numFmtId="166" fontId="21" fillId="0" borderId="30" xfId="0" applyNumberFormat="1" applyFont="1" applyBorder="1" applyAlignment="1">
      <alignment horizontal="center" vertical="top"/>
    </xf>
    <xf numFmtId="49" fontId="21" fillId="0" borderId="0" xfId="0" applyNumberFormat="1" applyFont="1" applyAlignment="1">
      <alignment vertical="top" wrapText="1"/>
    </xf>
    <xf numFmtId="0" fontId="21" fillId="0" borderId="0" xfId="0" applyFont="1" applyAlignment="1">
      <alignment horizontal="center" vertical="top"/>
    </xf>
    <xf numFmtId="1" fontId="21" fillId="0" borderId="0" xfId="0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1" fontId="21" fillId="0" borderId="0" xfId="0" applyNumberFormat="1" applyFont="1" applyAlignment="1">
      <alignment horizontal="center" vertical="top"/>
    </xf>
    <xf numFmtId="2" fontId="21" fillId="0" borderId="0" xfId="0" applyNumberFormat="1" applyFont="1" applyAlignment="1">
      <alignment horizontal="center" vertical="top"/>
    </xf>
    <xf numFmtId="166" fontId="25" fillId="2" borderId="31" xfId="0" applyNumberFormat="1" applyFont="1" applyFill="1" applyBorder="1" applyAlignment="1">
      <alignment horizontal="center" vertical="top"/>
    </xf>
    <xf numFmtId="166" fontId="25" fillId="2" borderId="32" xfId="0" applyNumberFormat="1" applyFont="1" applyFill="1" applyBorder="1" applyAlignment="1">
      <alignment horizontal="center" vertical="top"/>
    </xf>
    <xf numFmtId="166" fontId="25" fillId="2" borderId="33" xfId="0" applyNumberFormat="1" applyFont="1" applyFill="1" applyBorder="1" applyAlignment="1">
      <alignment horizontal="center" vertical="top"/>
    </xf>
    <xf numFmtId="0" fontId="25" fillId="2" borderId="34" xfId="0" applyFont="1" applyFill="1" applyBorder="1" applyAlignment="1">
      <alignment horizontal="center" vertical="top" wrapText="1"/>
    </xf>
    <xf numFmtId="0" fontId="25" fillId="2" borderId="33" xfId="0" applyFont="1" applyFill="1" applyBorder="1" applyAlignment="1">
      <alignment horizontal="center" vertical="top" wrapText="1"/>
    </xf>
    <xf numFmtId="0" fontId="25" fillId="2" borderId="35" xfId="0" applyFont="1" applyFill="1" applyBorder="1" applyAlignment="1">
      <alignment horizontal="center" vertical="top" wrapText="1"/>
    </xf>
    <xf numFmtId="0" fontId="25" fillId="2" borderId="0" xfId="0" applyFont="1" applyFill="1" applyAlignment="1">
      <alignment vertical="top"/>
    </xf>
    <xf numFmtId="0" fontId="25" fillId="2" borderId="36" xfId="0" applyFont="1" applyFill="1" applyBorder="1" applyAlignment="1">
      <alignment horizontal="center" vertical="top"/>
    </xf>
    <xf numFmtId="0" fontId="26" fillId="0" borderId="0" xfId="0" applyFont="1" applyAlignment="1">
      <alignment vertical="top"/>
    </xf>
    <xf numFmtId="166" fontId="20" fillId="0" borderId="9" xfId="0" applyNumberFormat="1" applyFont="1" applyBorder="1" applyAlignment="1">
      <alignment horizontal="center" vertical="top"/>
    </xf>
    <xf numFmtId="166" fontId="20" fillId="0" borderId="10" xfId="0" applyNumberFormat="1" applyFont="1" applyBorder="1" applyAlignment="1">
      <alignment horizontal="center" vertical="top"/>
    </xf>
    <xf numFmtId="0" fontId="20" fillId="0" borderId="37" xfId="0" applyFont="1" applyBorder="1" applyAlignment="1">
      <alignment vertical="top" wrapText="1"/>
    </xf>
    <xf numFmtId="0" fontId="21" fillId="0" borderId="38" xfId="0" applyFont="1" applyBorder="1" applyAlignment="1">
      <alignment horizontal="center" vertical="top"/>
    </xf>
    <xf numFmtId="165" fontId="21" fillId="0" borderId="12" xfId="1" applyNumberFormat="1" applyFont="1" applyBorder="1" applyAlignment="1">
      <alignment horizontal="center" vertical="top"/>
    </xf>
    <xf numFmtId="165" fontId="21" fillId="0" borderId="11" xfId="1" applyNumberFormat="1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0" fillId="0" borderId="39" xfId="0" applyFont="1" applyBorder="1" applyAlignment="1">
      <alignment vertical="top"/>
    </xf>
    <xf numFmtId="0" fontId="20" fillId="0" borderId="40" xfId="0" applyFont="1" applyBorder="1" applyAlignment="1">
      <alignment vertical="top"/>
    </xf>
    <xf numFmtId="0" fontId="21" fillId="0" borderId="37" xfId="0" applyFont="1" applyBorder="1" applyAlignment="1">
      <alignment vertical="top" wrapText="1"/>
    </xf>
    <xf numFmtId="166" fontId="21" fillId="3" borderId="9" xfId="0" applyNumberFormat="1" applyFont="1" applyFill="1" applyBorder="1" applyAlignment="1" applyProtection="1">
      <alignment horizontal="center" vertical="top"/>
      <protection locked="0"/>
    </xf>
    <xf numFmtId="49" fontId="27" fillId="3" borderId="37" xfId="0" applyNumberFormat="1" applyFont="1" applyFill="1" applyBorder="1" applyAlignment="1" applyProtection="1">
      <alignment vertical="top" wrapText="1"/>
      <protection locked="0"/>
    </xf>
    <xf numFmtId="0" fontId="27" fillId="3" borderId="10" xfId="0" applyFont="1" applyFill="1" applyBorder="1" applyAlignment="1" applyProtection="1">
      <alignment horizontal="center" vertical="top" wrapText="1"/>
      <protection locked="0"/>
    </xf>
    <xf numFmtId="0" fontId="27" fillId="3" borderId="38" xfId="0" applyFont="1" applyFill="1" applyBorder="1" applyAlignment="1" applyProtection="1">
      <alignment horizontal="center" vertical="top" wrapText="1"/>
      <protection locked="0"/>
    </xf>
    <xf numFmtId="165" fontId="21" fillId="3" borderId="12" xfId="1" applyNumberFormat="1" applyFont="1" applyFill="1" applyBorder="1" applyAlignment="1" applyProtection="1">
      <alignment horizontal="center" vertical="top"/>
      <protection locked="0"/>
    </xf>
    <xf numFmtId="165" fontId="21" fillId="3" borderId="11" xfId="1" applyNumberFormat="1" applyFont="1" applyFill="1" applyBorder="1" applyAlignment="1" applyProtection="1">
      <alignment horizontal="center" vertical="top"/>
      <protection locked="0"/>
    </xf>
    <xf numFmtId="0" fontId="12" fillId="3" borderId="40" xfId="0" applyFont="1" applyFill="1" applyBorder="1" applyAlignment="1" applyProtection="1">
      <alignment vertical="top"/>
      <protection locked="0"/>
    </xf>
    <xf numFmtId="0" fontId="21" fillId="0" borderId="40" xfId="0" applyFont="1" applyBorder="1" applyAlignment="1">
      <alignment vertical="top"/>
    </xf>
    <xf numFmtId="0" fontId="21" fillId="3" borderId="40" xfId="0" applyFont="1" applyFill="1" applyBorder="1" applyAlignment="1" applyProtection="1">
      <alignment vertical="top"/>
      <protection locked="0"/>
    </xf>
    <xf numFmtId="49" fontId="27" fillId="0" borderId="37" xfId="0" applyNumberFormat="1" applyFont="1" applyBorder="1" applyAlignment="1">
      <alignment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38" xfId="0" applyFont="1" applyBorder="1" applyAlignment="1">
      <alignment horizontal="center" vertical="top" wrapText="1"/>
    </xf>
    <xf numFmtId="165" fontId="21" fillId="0" borderId="37" xfId="1" applyNumberFormat="1" applyFont="1" applyBorder="1" applyAlignment="1">
      <alignment horizontal="center" vertical="top"/>
    </xf>
    <xf numFmtId="0" fontId="21" fillId="0" borderId="37" xfId="0" applyFont="1" applyBorder="1" applyAlignment="1">
      <alignment vertical="top"/>
    </xf>
    <xf numFmtId="0" fontId="21" fillId="0" borderId="38" xfId="0" applyFont="1" applyBorder="1" applyAlignment="1">
      <alignment vertical="top"/>
    </xf>
    <xf numFmtId="0" fontId="20" fillId="0" borderId="38" xfId="0" applyFont="1" applyBorder="1" applyAlignment="1">
      <alignment horizontal="center" vertical="top"/>
    </xf>
    <xf numFmtId="0" fontId="29" fillId="0" borderId="10" xfId="0" applyFont="1" applyBorder="1" applyAlignment="1">
      <alignment horizontal="center" vertical="top" wrapText="1"/>
    </xf>
    <xf numFmtId="0" fontId="29" fillId="0" borderId="38" xfId="0" applyFont="1" applyBorder="1" applyAlignment="1">
      <alignment horizontal="center" vertical="top" wrapText="1"/>
    </xf>
    <xf numFmtId="165" fontId="13" fillId="0" borderId="12" xfId="1" applyNumberFormat="1" applyFont="1" applyBorder="1" applyAlignment="1">
      <alignment horizontal="center" vertical="top"/>
    </xf>
    <xf numFmtId="165" fontId="13" fillId="0" borderId="11" xfId="1" applyNumberFormat="1" applyFont="1" applyBorder="1" applyAlignment="1">
      <alignment horizontal="center" vertical="top"/>
    </xf>
    <xf numFmtId="0" fontId="13" fillId="0" borderId="0" xfId="0" applyFont="1" applyAlignment="1">
      <alignment horizontal="right" vertical="top"/>
    </xf>
    <xf numFmtId="0" fontId="13" fillId="0" borderId="40" xfId="0" applyFont="1" applyBorder="1" applyAlignment="1">
      <alignment vertical="top"/>
    </xf>
    <xf numFmtId="0" fontId="13" fillId="0" borderId="0" xfId="0" applyFont="1" applyAlignment="1">
      <alignment vertical="top"/>
    </xf>
    <xf numFmtId="165" fontId="21" fillId="0" borderId="11" xfId="1" applyNumberFormat="1" applyFont="1" applyFill="1" applyBorder="1" applyAlignment="1">
      <alignment horizontal="center" vertical="top"/>
    </xf>
    <xf numFmtId="166" fontId="21" fillId="0" borderId="23" xfId="0" applyNumberFormat="1" applyFont="1" applyBorder="1" applyAlignment="1">
      <alignment horizontal="center" vertical="top"/>
    </xf>
    <xf numFmtId="166" fontId="21" fillId="0" borderId="24" xfId="0" applyNumberFormat="1" applyFont="1" applyBorder="1" applyAlignment="1">
      <alignment horizontal="center" vertical="top"/>
    </xf>
    <xf numFmtId="0" fontId="20" fillId="0" borderId="41" xfId="0" applyFont="1" applyBorder="1" applyAlignment="1">
      <alignment vertical="top" wrapText="1"/>
    </xf>
    <xf numFmtId="0" fontId="21" fillId="0" borderId="42" xfId="0" applyFont="1" applyBorder="1" applyAlignment="1">
      <alignment horizontal="center" vertical="top"/>
    </xf>
    <xf numFmtId="165" fontId="21" fillId="0" borderId="26" xfId="1" applyNumberFormat="1" applyFont="1" applyBorder="1" applyAlignment="1">
      <alignment horizontal="center" vertical="top"/>
    </xf>
    <xf numFmtId="0" fontId="21" fillId="0" borderId="43" xfId="0" applyFont="1" applyBorder="1" applyAlignment="1">
      <alignment vertical="top"/>
    </xf>
    <xf numFmtId="0" fontId="18" fillId="0" borderId="0" xfId="0" applyFont="1" applyAlignment="1">
      <alignment vertical="top"/>
    </xf>
    <xf numFmtId="166" fontId="21" fillId="0" borderId="29" xfId="0" applyNumberFormat="1" applyFont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0" fontId="21" fillId="0" borderId="44" xfId="7" applyFont="1" applyBorder="1"/>
    <xf numFmtId="0" fontId="21" fillId="0" borderId="0" xfId="7" applyFont="1"/>
    <xf numFmtId="0" fontId="18" fillId="0" borderId="44" xfId="7" applyFont="1" applyBorder="1"/>
    <xf numFmtId="0" fontId="21" fillId="0" borderId="0" xfId="7" applyFont="1" applyAlignment="1">
      <alignment vertical="center"/>
    </xf>
    <xf numFmtId="0" fontId="18" fillId="0" borderId="45" xfId="7" applyFont="1" applyBorder="1"/>
    <xf numFmtId="0" fontId="20" fillId="0" borderId="0" xfId="7" applyFont="1" applyAlignment="1">
      <alignment horizontal="left"/>
    </xf>
    <xf numFmtId="0" fontId="20" fillId="0" borderId="0" xfId="7" applyFont="1"/>
    <xf numFmtId="0" fontId="20" fillId="0" borderId="0" xfId="7" applyFont="1" applyAlignment="1">
      <alignment horizontal="right"/>
    </xf>
    <xf numFmtId="0" fontId="21" fillId="0" borderId="44" xfId="0" applyFont="1" applyBorder="1"/>
    <xf numFmtId="49" fontId="21" fillId="0" borderId="17" xfId="0" applyNumberFormat="1" applyFont="1" applyBorder="1" applyAlignment="1">
      <alignment horizontal="left"/>
    </xf>
    <xf numFmtId="0" fontId="21" fillId="0" borderId="17" xfId="0" applyFont="1" applyBorder="1"/>
    <xf numFmtId="0" fontId="21" fillId="0" borderId="17" xfId="0" applyFont="1" applyBorder="1" applyAlignment="1">
      <alignment horizontal="right"/>
    </xf>
    <xf numFmtId="3" fontId="21" fillId="0" borderId="17" xfId="0" applyNumberFormat="1" applyFont="1" applyBorder="1"/>
    <xf numFmtId="4" fontId="21" fillId="0" borderId="17" xfId="0" applyNumberFormat="1" applyFont="1" applyBorder="1"/>
    <xf numFmtId="0" fontId="21" fillId="0" borderId="45" xfId="0" applyFont="1" applyBorder="1"/>
    <xf numFmtId="3" fontId="21" fillId="0" borderId="0" xfId="0" applyNumberFormat="1" applyFont="1"/>
    <xf numFmtId="4" fontId="26" fillId="0" borderId="0" xfId="0" applyNumberFormat="1" applyFont="1" applyAlignment="1">
      <alignment horizontal="right" vertical="top"/>
    </xf>
    <xf numFmtId="4" fontId="21" fillId="0" borderId="46" xfId="7" applyNumberFormat="1" applyFont="1" applyBorder="1"/>
    <xf numFmtId="4" fontId="21" fillId="0" borderId="0" xfId="0" applyNumberFormat="1" applyFont="1"/>
    <xf numFmtId="0" fontId="21" fillId="0" borderId="0" xfId="7" quotePrefix="1" applyFont="1" applyAlignment="1">
      <alignment horizontal="left"/>
    </xf>
    <xf numFmtId="4" fontId="21" fillId="0" borderId="0" xfId="7" applyNumberFormat="1" applyFont="1"/>
    <xf numFmtId="0" fontId="21" fillId="0" borderId="44" xfId="0" applyFont="1" applyBorder="1" applyProtection="1">
      <protection locked="0"/>
    </xf>
    <xf numFmtId="0" fontId="30" fillId="0" borderId="0" xfId="7" applyFont="1" applyAlignment="1" applyProtection="1">
      <alignment horizontal="right"/>
      <protection locked="0"/>
    </xf>
    <xf numFmtId="3" fontId="22" fillId="0" borderId="0" xfId="0" applyNumberFormat="1" applyFont="1" applyProtection="1">
      <protection locked="0"/>
    </xf>
    <xf numFmtId="4" fontId="22" fillId="0" borderId="0" xfId="7" applyNumberFormat="1" applyFont="1" applyProtection="1">
      <protection locked="0"/>
    </xf>
    <xf numFmtId="0" fontId="21" fillId="0" borderId="45" xfId="0" applyFont="1" applyBorder="1" applyProtection="1">
      <protection locked="0"/>
    </xf>
    <xf numFmtId="0" fontId="21" fillId="0" borderId="0" xfId="0" applyFont="1" applyProtection="1">
      <protection locked="0"/>
    </xf>
    <xf numFmtId="0" fontId="21" fillId="0" borderId="47" xfId="0" applyFont="1" applyBorder="1" applyProtection="1">
      <protection locked="0"/>
    </xf>
    <xf numFmtId="0" fontId="32" fillId="0" borderId="48" xfId="7" applyFont="1" applyBorder="1" applyAlignment="1" applyProtection="1">
      <alignment horizontal="right"/>
      <protection locked="0"/>
    </xf>
    <xf numFmtId="0" fontId="32" fillId="0" borderId="48" xfId="0" applyFont="1" applyBorder="1" applyProtection="1">
      <protection locked="0"/>
    </xf>
    <xf numFmtId="0" fontId="32" fillId="0" borderId="48" xfId="7" applyFont="1" applyBorder="1" applyProtection="1">
      <protection locked="0"/>
    </xf>
    <xf numFmtId="0" fontId="21" fillId="0" borderId="49" xfId="0" applyFont="1" applyBorder="1" applyProtection="1">
      <protection locked="0"/>
    </xf>
    <xf numFmtId="0" fontId="18" fillId="0" borderId="50" xfId="0" applyFont="1" applyBorder="1" applyProtection="1">
      <protection locked="0"/>
    </xf>
    <xf numFmtId="0" fontId="21" fillId="0" borderId="51" xfId="0" applyFont="1" applyBorder="1"/>
    <xf numFmtId="0" fontId="18" fillId="0" borderId="44" xfId="0" applyFont="1" applyBorder="1" applyProtection="1">
      <protection locked="0"/>
    </xf>
    <xf numFmtId="0" fontId="18" fillId="0" borderId="47" xfId="0" applyFont="1" applyBorder="1" applyProtection="1">
      <protection locked="0"/>
    </xf>
    <xf numFmtId="0" fontId="21" fillId="0" borderId="49" xfId="0" applyFont="1" applyBorder="1"/>
    <xf numFmtId="0" fontId="21" fillId="0" borderId="44" xfId="7" applyFont="1" applyBorder="1" applyProtection="1">
      <protection locked="0"/>
    </xf>
    <xf numFmtId="0" fontId="17" fillId="0" borderId="0" xfId="7" applyFont="1" applyProtection="1">
      <protection locked="0"/>
    </xf>
    <xf numFmtId="0" fontId="21" fillId="0" borderId="0" xfId="7" quotePrefix="1" applyFont="1" applyProtection="1">
      <protection locked="0"/>
    </xf>
    <xf numFmtId="0" fontId="21" fillId="0" borderId="0" xfId="7" applyFont="1" applyProtection="1">
      <protection locked="0"/>
    </xf>
    <xf numFmtId="0" fontId="21" fillId="0" borderId="0" xfId="7" applyFont="1" applyAlignment="1" applyProtection="1">
      <alignment horizontal="centerContinuous"/>
      <protection locked="0"/>
    </xf>
    <xf numFmtId="0" fontId="21" fillId="0" borderId="45" xfId="7" applyFont="1" applyBorder="1"/>
    <xf numFmtId="0" fontId="18" fillId="0" borderId="0" xfId="7" applyFont="1"/>
    <xf numFmtId="0" fontId="21" fillId="0" borderId="0" xfId="7" applyFont="1" applyAlignment="1" applyProtection="1">
      <alignment horizontal="left"/>
      <protection locked="0"/>
    </xf>
    <xf numFmtId="0" fontId="21" fillId="0" borderId="0" xfId="7" applyFont="1" applyAlignment="1" applyProtection="1">
      <alignment horizontal="center"/>
      <protection locked="0"/>
    </xf>
    <xf numFmtId="0" fontId="21" fillId="0" borderId="8" xfId="7" applyFont="1" applyBorder="1" applyProtection="1">
      <protection locked="0"/>
    </xf>
    <xf numFmtId="0" fontId="21" fillId="0" borderId="52" xfId="7" applyFont="1" applyBorder="1"/>
    <xf numFmtId="0" fontId="21" fillId="0" borderId="28" xfId="7" applyFont="1" applyBorder="1"/>
    <xf numFmtId="165" fontId="21" fillId="0" borderId="18" xfId="1" applyNumberFormat="1" applyFont="1" applyFill="1" applyBorder="1" applyAlignment="1">
      <alignment horizontal="center" vertical="top"/>
    </xf>
    <xf numFmtId="0" fontId="21" fillId="0" borderId="18" xfId="0" applyFont="1" applyBorder="1" applyAlignment="1">
      <alignment vertical="top"/>
    </xf>
    <xf numFmtId="165" fontId="13" fillId="0" borderId="18" xfId="1" applyNumberFormat="1" applyFont="1" applyFill="1" applyBorder="1" applyAlignment="1">
      <alignment horizontal="center" vertical="top"/>
    </xf>
    <xf numFmtId="165" fontId="21" fillId="0" borderId="21" xfId="1" applyNumberFormat="1" applyFont="1" applyFill="1" applyBorder="1" applyAlignment="1">
      <alignment horizontal="center" vertical="top"/>
    </xf>
    <xf numFmtId="165" fontId="21" fillId="0" borderId="27" xfId="1" applyNumberFormat="1" applyFont="1" applyFill="1" applyBorder="1" applyAlignment="1">
      <alignment horizontal="center" vertical="top"/>
    </xf>
    <xf numFmtId="0" fontId="17" fillId="5" borderId="0" xfId="0" applyFont="1" applyFill="1" applyAlignment="1">
      <alignment vertical="center" wrapText="1"/>
    </xf>
    <xf numFmtId="0" fontId="19" fillId="5" borderId="0" xfId="0" applyFont="1" applyFill="1" applyAlignment="1">
      <alignment wrapText="1"/>
    </xf>
    <xf numFmtId="0" fontId="26" fillId="5" borderId="0" xfId="0" applyFont="1" applyFill="1" applyAlignment="1">
      <alignment vertical="top"/>
    </xf>
    <xf numFmtId="0" fontId="21" fillId="6" borderId="0" xfId="0" applyFont="1" applyFill="1"/>
    <xf numFmtId="0" fontId="21" fillId="6" borderId="0" xfId="7" applyFont="1" applyFill="1"/>
    <xf numFmtId="0" fontId="21" fillId="6" borderId="0" xfId="0" applyFont="1" applyFill="1" applyProtection="1">
      <protection locked="0"/>
    </xf>
    <xf numFmtId="0" fontId="21" fillId="6" borderId="0" xfId="7" quotePrefix="1" applyFont="1" applyFill="1" applyAlignment="1">
      <alignment horizontal="left"/>
    </xf>
    <xf numFmtId="0" fontId="18" fillId="6" borderId="0" xfId="7" applyFont="1" applyFill="1"/>
    <xf numFmtId="0" fontId="18" fillId="7" borderId="55" xfId="7" applyFont="1" applyFill="1" applyBorder="1"/>
    <xf numFmtId="0" fontId="21" fillId="7" borderId="56" xfId="7" applyFont="1" applyFill="1" applyBorder="1"/>
    <xf numFmtId="0" fontId="18" fillId="7" borderId="57" xfId="7" applyFont="1" applyFill="1" applyBorder="1"/>
    <xf numFmtId="0" fontId="18" fillId="7" borderId="44" xfId="7" applyFont="1" applyFill="1" applyBorder="1"/>
    <xf numFmtId="0" fontId="21" fillId="7" borderId="0" xfId="0" applyFont="1" applyFill="1"/>
    <xf numFmtId="0" fontId="21" fillId="7" borderId="0" xfId="7" applyFont="1" applyFill="1" applyAlignment="1">
      <alignment vertical="top" wrapText="1"/>
    </xf>
    <xf numFmtId="0" fontId="18" fillId="7" borderId="45" xfId="7" applyFont="1" applyFill="1" applyBorder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7" fillId="0" borderId="0" xfId="0" applyFont="1" applyAlignment="1">
      <alignment horizontal="centerContinuous"/>
    </xf>
    <xf numFmtId="0" fontId="17" fillId="0" borderId="0" xfId="0" applyFont="1"/>
    <xf numFmtId="4" fontId="17" fillId="0" borderId="0" xfId="0" applyNumberFormat="1" applyFont="1"/>
    <xf numFmtId="0" fontId="21" fillId="0" borderId="55" xfId="0" applyFont="1" applyBorder="1"/>
    <xf numFmtId="0" fontId="21" fillId="0" borderId="56" xfId="0" applyFont="1" applyBorder="1"/>
    <xf numFmtId="4" fontId="21" fillId="0" borderId="56" xfId="0" applyNumberFormat="1" applyFont="1" applyBorder="1"/>
    <xf numFmtId="0" fontId="21" fillId="0" borderId="57" xfId="0" applyFont="1" applyBorder="1"/>
    <xf numFmtId="0" fontId="20" fillId="0" borderId="44" xfId="7" applyFont="1" applyBorder="1" applyAlignment="1">
      <alignment horizontal="center"/>
    </xf>
    <xf numFmtId="4" fontId="20" fillId="0" borderId="0" xfId="7" applyNumberFormat="1" applyFont="1" applyAlignment="1">
      <alignment horizontal="right"/>
    </xf>
    <xf numFmtId="49" fontId="21" fillId="0" borderId="44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49" fontId="21" fillId="0" borderId="58" xfId="0" applyNumberFormat="1" applyFont="1" applyBorder="1" applyAlignment="1">
      <alignment horizontal="center"/>
    </xf>
    <xf numFmtId="0" fontId="18" fillId="0" borderId="17" xfId="0" applyFont="1" applyBorder="1"/>
    <xf numFmtId="49" fontId="21" fillId="0" borderId="59" xfId="0" applyNumberFormat="1" applyFont="1" applyBorder="1" applyAlignment="1">
      <alignment horizontal="center"/>
    </xf>
    <xf numFmtId="0" fontId="18" fillId="0" borderId="60" xfId="0" applyFont="1" applyBorder="1"/>
    <xf numFmtId="0" fontId="21" fillId="0" borderId="60" xfId="0" applyFont="1" applyBorder="1"/>
    <xf numFmtId="0" fontId="21" fillId="0" borderId="60" xfId="0" applyFont="1" applyBorder="1" applyAlignment="1">
      <alignment horizontal="right"/>
    </xf>
    <xf numFmtId="49" fontId="21" fillId="0" borderId="58" xfId="0" quotePrefix="1" applyNumberFormat="1" applyFont="1" applyBorder="1" applyAlignment="1">
      <alignment horizontal="center"/>
    </xf>
    <xf numFmtId="0" fontId="18" fillId="0" borderId="61" xfId="0" applyFont="1" applyBorder="1"/>
    <xf numFmtId="0" fontId="21" fillId="0" borderId="61" xfId="0" applyFont="1" applyBorder="1"/>
    <xf numFmtId="0" fontId="21" fillId="0" borderId="61" xfId="0" applyFont="1" applyBorder="1" applyAlignment="1">
      <alignment horizontal="right"/>
    </xf>
    <xf numFmtId="4" fontId="21" fillId="0" borderId="62" xfId="0" applyNumberFormat="1" applyFont="1" applyBorder="1"/>
    <xf numFmtId="4" fontId="21" fillId="0" borderId="8" xfId="0" applyNumberFormat="1" applyFont="1" applyBorder="1"/>
    <xf numFmtId="0" fontId="21" fillId="0" borderId="58" xfId="0" quotePrefix="1" applyFont="1" applyBorder="1" applyAlignment="1">
      <alignment horizontal="center"/>
    </xf>
    <xf numFmtId="4" fontId="21" fillId="0" borderId="0" xfId="1" applyNumberFormat="1" applyFont="1" applyBorder="1" applyAlignment="1">
      <alignment horizontal="right" vertical="top"/>
    </xf>
    <xf numFmtId="4" fontId="21" fillId="0" borderId="63" xfId="0" applyNumberFormat="1" applyFont="1" applyBorder="1"/>
    <xf numFmtId="49" fontId="21" fillId="0" borderId="44" xfId="0" quotePrefix="1" applyNumberFormat="1" applyFont="1" applyBorder="1" applyAlignment="1">
      <alignment horizontal="center"/>
    </xf>
    <xf numFmtId="0" fontId="21" fillId="0" borderId="44" xfId="0" quotePrefix="1" applyFont="1" applyBorder="1" applyAlignment="1">
      <alignment horizontal="center"/>
    </xf>
    <xf numFmtId="9" fontId="13" fillId="0" borderId="0" xfId="0" applyNumberFormat="1" applyFont="1" applyProtection="1">
      <protection locked="0"/>
    </xf>
    <xf numFmtId="4" fontId="21" fillId="0" borderId="64" xfId="0" applyNumberFormat="1" applyFont="1" applyBorder="1"/>
    <xf numFmtId="4" fontId="21" fillId="0" borderId="65" xfId="0" applyNumberFormat="1" applyFont="1" applyBorder="1"/>
    <xf numFmtId="0" fontId="21" fillId="0" borderId="0" xfId="0" applyFont="1" applyAlignment="1">
      <alignment horizontal="center"/>
    </xf>
    <xf numFmtId="4" fontId="21" fillId="0" borderId="46" xfId="0" applyNumberFormat="1" applyFont="1" applyBorder="1"/>
    <xf numFmtId="0" fontId="21" fillId="0" borderId="52" xfId="0" applyFont="1" applyBorder="1"/>
    <xf numFmtId="0" fontId="21" fillId="0" borderId="65" xfId="0" applyFont="1" applyBorder="1"/>
    <xf numFmtId="0" fontId="21" fillId="0" borderId="28" xfId="0" applyFont="1" applyBorder="1"/>
    <xf numFmtId="0" fontId="42" fillId="0" borderId="0" xfId="0" applyFont="1"/>
    <xf numFmtId="0" fontId="24" fillId="0" borderId="0" xfId="0" applyFont="1"/>
    <xf numFmtId="167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49" fontId="42" fillId="0" borderId="0" xfId="0" applyNumberFormat="1" applyFont="1" applyAlignment="1">
      <alignment horizontal="center"/>
    </xf>
    <xf numFmtId="4" fontId="24" fillId="0" borderId="0" xfId="0" applyNumberFormat="1" applyFont="1"/>
    <xf numFmtId="0" fontId="34" fillId="0" borderId="66" xfId="0" applyFont="1" applyBorder="1"/>
    <xf numFmtId="0" fontId="43" fillId="0" borderId="67" xfId="0" applyFont="1" applyBorder="1"/>
    <xf numFmtId="49" fontId="44" fillId="0" borderId="67" xfId="0" applyNumberFormat="1" applyFont="1" applyBorder="1" applyAlignment="1" applyProtection="1">
      <alignment horizontal="left"/>
      <protection locked="0"/>
    </xf>
    <xf numFmtId="4" fontId="43" fillId="0" borderId="67" xfId="0" applyNumberFormat="1" applyFont="1" applyBorder="1" applyProtection="1">
      <protection locked="0"/>
    </xf>
    <xf numFmtId="0" fontId="43" fillId="0" borderId="68" xfId="0" applyFont="1" applyBorder="1"/>
    <xf numFmtId="0" fontId="21" fillId="0" borderId="69" xfId="0" applyFont="1" applyBorder="1"/>
    <xf numFmtId="49" fontId="13" fillId="0" borderId="0" xfId="0" applyNumberFormat="1" applyFont="1" applyAlignment="1" applyProtection="1">
      <alignment horizontal="left"/>
      <protection locked="0"/>
    </xf>
    <xf numFmtId="0" fontId="21" fillId="0" borderId="70" xfId="0" applyFont="1" applyBorder="1"/>
    <xf numFmtId="3" fontId="21" fillId="0" borderId="0" xfId="0" applyNumberFormat="1" applyFont="1" applyProtection="1">
      <protection locked="0"/>
    </xf>
    <xf numFmtId="0" fontId="34" fillId="0" borderId="69" xfId="0" applyFont="1" applyBorder="1"/>
    <xf numFmtId="4" fontId="21" fillId="0" borderId="0" xfId="0" applyNumberFormat="1" applyFont="1" applyAlignment="1">
      <alignment horizontal="left"/>
    </xf>
    <xf numFmtId="167" fontId="13" fillId="0" borderId="70" xfId="0" applyNumberFormat="1" applyFont="1" applyBorder="1" applyProtection="1">
      <protection locked="0"/>
    </xf>
    <xf numFmtId="3" fontId="20" fillId="0" borderId="67" xfId="0" applyNumberFormat="1" applyFont="1" applyBorder="1"/>
    <xf numFmtId="0" fontId="34" fillId="0" borderId="71" xfId="0" applyFont="1" applyBorder="1"/>
    <xf numFmtId="0" fontId="21" fillId="0" borderId="46" xfId="0" applyFont="1" applyBorder="1"/>
    <xf numFmtId="3" fontId="20" fillId="0" borderId="46" xfId="0" applyNumberFormat="1" applyFont="1" applyBorder="1"/>
    <xf numFmtId="0" fontId="21" fillId="0" borderId="72" xfId="0" applyFont="1" applyBorder="1"/>
    <xf numFmtId="0" fontId="18" fillId="0" borderId="69" xfId="0" applyFont="1" applyBorder="1"/>
    <xf numFmtId="0" fontId="21" fillId="0" borderId="68" xfId="0" applyFont="1" applyBorder="1"/>
    <xf numFmtId="4" fontId="18" fillId="0" borderId="0" xfId="0" applyNumberFormat="1" applyFont="1" applyAlignment="1">
      <alignment horizontal="left"/>
    </xf>
    <xf numFmtId="168" fontId="18" fillId="0" borderId="0" xfId="0" applyNumberFormat="1" applyFont="1"/>
    <xf numFmtId="167" fontId="3" fillId="0" borderId="70" xfId="0" applyNumberFormat="1" applyFont="1" applyBorder="1" applyProtection="1">
      <protection locked="0"/>
    </xf>
    <xf numFmtId="0" fontId="42" fillId="0" borderId="71" xfId="0" applyFont="1" applyBorder="1"/>
    <xf numFmtId="9" fontId="13" fillId="3" borderId="17" xfId="0" applyNumberFormat="1" applyFont="1" applyFill="1" applyBorder="1" applyProtection="1">
      <protection locked="0"/>
    </xf>
    <xf numFmtId="9" fontId="13" fillId="3" borderId="0" xfId="0" applyNumberFormat="1" applyFont="1" applyFill="1" applyProtection="1">
      <protection locked="0"/>
    </xf>
    <xf numFmtId="167" fontId="3" fillId="3" borderId="67" xfId="0" applyNumberFormat="1" applyFont="1" applyFill="1" applyBorder="1" applyProtection="1">
      <protection locked="0"/>
    </xf>
    <xf numFmtId="167" fontId="3" fillId="3" borderId="0" xfId="0" applyNumberFormat="1" applyFont="1" applyFill="1" applyProtection="1">
      <protection locked="0"/>
    </xf>
    <xf numFmtId="0" fontId="14" fillId="2" borderId="73" xfId="0" applyFont="1" applyFill="1" applyBorder="1"/>
    <xf numFmtId="0" fontId="33" fillId="2" borderId="62" xfId="0" applyFont="1" applyFill="1" applyBorder="1"/>
    <xf numFmtId="4" fontId="33" fillId="2" borderId="62" xfId="0" applyNumberFormat="1" applyFont="1" applyFill="1" applyBorder="1"/>
    <xf numFmtId="0" fontId="33" fillId="2" borderId="74" xfId="0" applyFont="1" applyFill="1" applyBorder="1"/>
    <xf numFmtId="0" fontId="25" fillId="2" borderId="75" xfId="0" applyFont="1" applyFill="1" applyBorder="1"/>
    <xf numFmtId="0" fontId="33" fillId="2" borderId="76" xfId="0" applyFont="1" applyFill="1" applyBorder="1"/>
    <xf numFmtId="4" fontId="25" fillId="2" borderId="76" xfId="0" applyNumberFormat="1" applyFont="1" applyFill="1" applyBorder="1" applyAlignment="1">
      <alignment horizontal="centerContinuous"/>
    </xf>
    <xf numFmtId="4" fontId="25" fillId="2" borderId="77" xfId="0" applyNumberFormat="1" applyFont="1" applyFill="1" applyBorder="1" applyAlignment="1">
      <alignment horizontal="center"/>
    </xf>
    <xf numFmtId="0" fontId="33" fillId="0" borderId="0" xfId="0" applyFont="1"/>
    <xf numFmtId="0" fontId="2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5" fillId="0" borderId="0" xfId="0" applyFont="1"/>
    <xf numFmtId="169" fontId="21" fillId="0" borderId="0" xfId="0" applyNumberFormat="1" applyFont="1"/>
    <xf numFmtId="3" fontId="20" fillId="0" borderId="0" xfId="0" applyNumberFormat="1" applyFont="1"/>
    <xf numFmtId="3" fontId="21" fillId="3" borderId="0" xfId="0" applyNumberFormat="1" applyFont="1" applyFill="1" applyProtection="1">
      <protection locked="0"/>
    </xf>
    <xf numFmtId="0" fontId="18" fillId="6" borderId="0" xfId="0" applyFont="1" applyFill="1"/>
    <xf numFmtId="0" fontId="18" fillId="8" borderId="55" xfId="0" applyFont="1" applyFill="1" applyBorder="1"/>
    <xf numFmtId="0" fontId="18" fillId="8" borderId="56" xfId="0" applyFont="1" applyFill="1" applyBorder="1"/>
    <xf numFmtId="0" fontId="18" fillId="8" borderId="57" xfId="0" applyFont="1" applyFill="1" applyBorder="1"/>
    <xf numFmtId="0" fontId="18" fillId="8" borderId="44" xfId="0" applyFont="1" applyFill="1" applyBorder="1"/>
    <xf numFmtId="0" fontId="18" fillId="8" borderId="0" xfId="0" applyFont="1" applyFill="1"/>
    <xf numFmtId="0" fontId="18" fillId="8" borderId="45" xfId="0" applyFont="1" applyFill="1" applyBorder="1"/>
    <xf numFmtId="0" fontId="43" fillId="8" borderId="0" xfId="0" applyFont="1" applyFill="1"/>
    <xf numFmtId="0" fontId="18" fillId="8" borderId="52" xfId="0" applyFont="1" applyFill="1" applyBorder="1"/>
    <xf numFmtId="0" fontId="18" fillId="8" borderId="65" xfId="0" applyFont="1" applyFill="1" applyBorder="1"/>
    <xf numFmtId="0" fontId="18" fillId="8" borderId="28" xfId="0" applyFont="1" applyFill="1" applyBorder="1"/>
    <xf numFmtId="0" fontId="27" fillId="8" borderId="0" xfId="0" applyFont="1" applyFill="1" applyAlignment="1">
      <alignment horizontal="left" indent="2"/>
    </xf>
    <xf numFmtId="0" fontId="16" fillId="8" borderId="0" xfId="0" applyFont="1" applyFill="1" applyAlignment="1">
      <alignment horizontal="left" indent="2"/>
    </xf>
    <xf numFmtId="0" fontId="27" fillId="8" borderId="0" xfId="0" applyFont="1" applyFill="1"/>
    <xf numFmtId="0" fontId="49" fillId="8" borderId="0" xfId="0" applyFont="1" applyFill="1"/>
    <xf numFmtId="0" fontId="50" fillId="8" borderId="0" xfId="0" applyFont="1" applyFill="1"/>
    <xf numFmtId="0" fontId="18" fillId="8" borderId="0" xfId="0" applyFont="1" applyFill="1" applyAlignment="1">
      <alignment wrapText="1"/>
    </xf>
    <xf numFmtId="0" fontId="51" fillId="8" borderId="56" xfId="0" applyFont="1" applyFill="1" applyBorder="1" applyAlignment="1">
      <alignment horizontal="left" indent="4"/>
    </xf>
    <xf numFmtId="0" fontId="51" fillId="8" borderId="0" xfId="0" applyFont="1" applyFill="1" applyAlignment="1">
      <alignment horizontal="left" indent="4"/>
    </xf>
    <xf numFmtId="0" fontId="21" fillId="8" borderId="0" xfId="0" applyFont="1" applyFill="1" applyAlignment="1">
      <alignment wrapText="1"/>
    </xf>
    <xf numFmtId="0" fontId="51" fillId="8" borderId="0" xfId="0" applyFont="1" applyFill="1" applyAlignment="1">
      <alignment horizontal="left" indent="2"/>
    </xf>
    <xf numFmtId="0" fontId="17" fillId="8" borderId="0" xfId="0" applyFont="1" applyFill="1"/>
    <xf numFmtId="0" fontId="52" fillId="8" borderId="56" xfId="0" applyFont="1" applyFill="1" applyBorder="1" applyAlignment="1">
      <alignment horizontal="left" indent="2"/>
    </xf>
    <xf numFmtId="0" fontId="52" fillId="8" borderId="0" xfId="0" applyFont="1" applyFill="1" applyAlignment="1">
      <alignment horizontal="left" indent="2"/>
    </xf>
    <xf numFmtId="0" fontId="21" fillId="3" borderId="10" xfId="0" applyFont="1" applyFill="1" applyBorder="1" applyAlignment="1" applyProtection="1">
      <alignment horizontal="center" vertical="center"/>
      <protection locked="0"/>
    </xf>
    <xf numFmtId="0" fontId="10" fillId="9" borderId="0" xfId="0" applyFont="1" applyFill="1" applyAlignment="1">
      <alignment wrapText="1"/>
    </xf>
    <xf numFmtId="0" fontId="21" fillId="0" borderId="0" xfId="7" applyFont="1" applyAlignment="1">
      <alignment wrapText="1"/>
    </xf>
    <xf numFmtId="0" fontId="54" fillId="0" borderId="17" xfId="0" applyFont="1" applyBorder="1"/>
    <xf numFmtId="0" fontId="60" fillId="0" borderId="0" xfId="0" applyFont="1"/>
    <xf numFmtId="0" fontId="61" fillId="0" borderId="0" xfId="0" applyFont="1"/>
    <xf numFmtId="0" fontId="59" fillId="0" borderId="0" xfId="0" applyFont="1" applyAlignment="1">
      <alignment horizontal="left" indent="4"/>
    </xf>
    <xf numFmtId="0" fontId="58" fillId="0" borderId="0" xfId="0" applyFont="1"/>
    <xf numFmtId="0" fontId="20" fillId="0" borderId="87" xfId="0" applyFont="1" applyBorder="1" applyAlignment="1">
      <alignment vertical="top" wrapText="1"/>
    </xf>
    <xf numFmtId="0" fontId="21" fillId="0" borderId="88" xfId="0" applyFont="1" applyBorder="1" applyAlignment="1">
      <alignment horizontal="center" vertical="top"/>
    </xf>
    <xf numFmtId="0" fontId="21" fillId="0" borderId="89" xfId="0" applyFont="1" applyBorder="1" applyAlignment="1">
      <alignment horizontal="center" vertical="top"/>
    </xf>
    <xf numFmtId="165" fontId="21" fillId="0" borderId="90" xfId="1" applyNumberFormat="1" applyFont="1" applyBorder="1" applyAlignment="1">
      <alignment horizontal="center" vertical="top"/>
    </xf>
    <xf numFmtId="165" fontId="21" fillId="0" borderId="91" xfId="1" applyNumberFormat="1" applyFont="1" applyBorder="1" applyAlignment="1">
      <alignment horizontal="center" vertical="top"/>
    </xf>
    <xf numFmtId="165" fontId="21" fillId="0" borderId="24" xfId="1" applyNumberFormat="1" applyFont="1" applyBorder="1" applyAlignment="1">
      <alignment horizontal="center" vertical="top"/>
    </xf>
    <xf numFmtId="49" fontId="49" fillId="0" borderId="37" xfId="0" applyNumberFormat="1" applyFont="1" applyBorder="1" applyAlignment="1">
      <alignment vertical="top" wrapText="1"/>
    </xf>
    <xf numFmtId="166" fontId="21" fillId="3" borderId="9" xfId="0" applyNumberFormat="1" applyFont="1" applyFill="1" applyBorder="1" applyAlignment="1" applyProtection="1">
      <alignment horizontal="center" vertical="center"/>
      <protection locked="0"/>
    </xf>
    <xf numFmtId="166" fontId="21" fillId="3" borderId="10" xfId="0" applyNumberFormat="1" applyFont="1" applyFill="1" applyBorder="1" applyAlignment="1" applyProtection="1">
      <alignment horizontal="center" vertical="center"/>
      <protection locked="0"/>
    </xf>
    <xf numFmtId="166" fontId="21" fillId="3" borderId="11" xfId="0" applyNumberFormat="1" applyFont="1" applyFill="1" applyBorder="1" applyAlignment="1" applyProtection="1">
      <alignment horizontal="center" vertical="center"/>
      <protection locked="0"/>
    </xf>
    <xf numFmtId="49" fontId="21" fillId="3" borderId="12" xfId="0" applyNumberFormat="1" applyFont="1" applyFill="1" applyBorder="1" applyAlignment="1" applyProtection="1">
      <alignment vertical="center" wrapText="1"/>
      <protection locked="0"/>
    </xf>
    <xf numFmtId="0" fontId="21" fillId="3" borderId="11" xfId="0" applyFont="1" applyFill="1" applyBorder="1" applyAlignment="1" applyProtection="1">
      <alignment horizontal="center" vertical="center"/>
      <protection locked="0"/>
    </xf>
    <xf numFmtId="3" fontId="21" fillId="3" borderId="12" xfId="1" applyNumberFormat="1" applyFont="1" applyFill="1" applyBorder="1" applyAlignment="1" applyProtection="1">
      <alignment horizontal="right" vertical="center"/>
      <protection locked="0"/>
    </xf>
    <xf numFmtId="4" fontId="21" fillId="3" borderId="10" xfId="1" applyNumberFormat="1" applyFont="1" applyFill="1" applyBorder="1" applyAlignment="1" applyProtection="1">
      <alignment horizontal="right" vertical="center"/>
      <protection locked="0"/>
    </xf>
    <xf numFmtId="4" fontId="21" fillId="0" borderId="19" xfId="1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3" fontId="21" fillId="3" borderId="9" xfId="1" applyNumberFormat="1" applyFont="1" applyFill="1" applyBorder="1" applyAlignment="1" applyProtection="1">
      <alignment horizontal="right" vertical="center"/>
      <protection locked="0"/>
    </xf>
    <xf numFmtId="3" fontId="21" fillId="0" borderId="17" xfId="1" applyNumberFormat="1" applyFont="1" applyFill="1" applyBorder="1" applyAlignment="1">
      <alignment horizontal="right" vertical="center"/>
    </xf>
    <xf numFmtId="4" fontId="21" fillId="0" borderId="18" xfId="1" applyNumberFormat="1" applyFont="1" applyFill="1" applyBorder="1" applyAlignment="1">
      <alignment horizontal="right" vertical="center"/>
    </xf>
    <xf numFmtId="166" fontId="20" fillId="0" borderId="9" xfId="0" applyNumberFormat="1" applyFont="1" applyBorder="1" applyAlignment="1">
      <alignment horizontal="center" vertical="center"/>
    </xf>
    <xf numFmtId="166" fontId="20" fillId="0" borderId="10" xfId="0" applyNumberFormat="1" applyFont="1" applyBorder="1" applyAlignment="1">
      <alignment horizontal="center" vertical="center"/>
    </xf>
    <xf numFmtId="166" fontId="21" fillId="0" borderId="11" xfId="0" applyNumberFormat="1" applyFont="1" applyBorder="1" applyAlignment="1">
      <alignment horizontal="center" vertical="center"/>
    </xf>
    <xf numFmtId="49" fontId="20" fillId="0" borderId="12" xfId="0" applyNumberFormat="1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3" fontId="21" fillId="0" borderId="12" xfId="0" applyNumberFormat="1" applyFont="1" applyBorder="1" applyAlignment="1">
      <alignment horizontal="right" vertical="center"/>
    </xf>
    <xf numFmtId="4" fontId="21" fillId="0" borderId="10" xfId="0" applyNumberFormat="1" applyFont="1" applyBorder="1" applyAlignment="1">
      <alignment horizontal="right" vertical="center"/>
    </xf>
    <xf numFmtId="4" fontId="21" fillId="0" borderId="19" xfId="0" applyNumberFormat="1" applyFont="1" applyBorder="1" applyAlignment="1">
      <alignment horizontal="right" vertical="center"/>
    </xf>
    <xf numFmtId="3" fontId="21" fillId="0" borderId="9" xfId="0" applyNumberFormat="1" applyFont="1" applyBorder="1" applyAlignment="1">
      <alignment horizontal="right" vertical="center"/>
    </xf>
    <xf numFmtId="3" fontId="21" fillId="0" borderId="17" xfId="0" applyNumberFormat="1" applyFont="1" applyBorder="1" applyAlignment="1">
      <alignment horizontal="right" vertical="center"/>
    </xf>
    <xf numFmtId="4" fontId="21" fillId="0" borderId="18" xfId="0" applyNumberFormat="1" applyFont="1" applyBorder="1" applyAlignment="1">
      <alignment horizontal="right" vertical="center"/>
    </xf>
    <xf numFmtId="166" fontId="21" fillId="0" borderId="9" xfId="0" applyNumberFormat="1" applyFont="1" applyBorder="1" applyAlignment="1">
      <alignment horizontal="center" vertical="center"/>
    </xf>
    <xf numFmtId="166" fontId="21" fillId="0" borderId="10" xfId="0" applyNumberFormat="1" applyFont="1" applyBorder="1" applyAlignment="1">
      <alignment horizontal="center" vertical="center"/>
    </xf>
    <xf numFmtId="49" fontId="21" fillId="0" borderId="12" xfId="0" applyNumberFormat="1" applyFont="1" applyBorder="1" applyAlignment="1">
      <alignment vertical="center" wrapText="1"/>
    </xf>
    <xf numFmtId="49" fontId="21" fillId="3" borderId="12" xfId="1" applyNumberFormat="1" applyFont="1" applyFill="1" applyBorder="1" applyAlignment="1" applyProtection="1">
      <alignment vertical="center" wrapText="1"/>
      <protection locked="0"/>
    </xf>
    <xf numFmtId="3" fontId="21" fillId="3" borderId="12" xfId="0" applyNumberFormat="1" applyFont="1" applyFill="1" applyBorder="1" applyAlignment="1" applyProtection="1">
      <alignment horizontal="right" vertical="center"/>
      <protection locked="0"/>
    </xf>
    <xf numFmtId="4" fontId="21" fillId="0" borderId="10" xfId="1" applyNumberFormat="1" applyFont="1" applyBorder="1" applyAlignment="1">
      <alignment horizontal="right" vertical="center"/>
    </xf>
    <xf numFmtId="4" fontId="21" fillId="0" borderId="53" xfId="1" applyNumberFormat="1" applyFont="1" applyFill="1" applyBorder="1" applyAlignment="1">
      <alignment horizontal="right" vertical="center"/>
    </xf>
    <xf numFmtId="3" fontId="21" fillId="0" borderId="9" xfId="1" applyNumberFormat="1" applyFont="1" applyBorder="1" applyAlignment="1">
      <alignment horizontal="right" vertical="center"/>
    </xf>
    <xf numFmtId="4" fontId="21" fillId="0" borderId="54" xfId="1" applyNumberFormat="1" applyFont="1" applyFill="1" applyBorder="1" applyAlignment="1">
      <alignment horizontal="right" vertical="center"/>
    </xf>
    <xf numFmtId="3" fontId="21" fillId="0" borderId="12" xfId="1" applyNumberFormat="1" applyFont="1" applyBorder="1" applyAlignment="1">
      <alignment horizontal="right" vertical="center"/>
    </xf>
    <xf numFmtId="4" fontId="21" fillId="0" borderId="22" xfId="1" applyNumberFormat="1" applyFont="1" applyFill="1" applyBorder="1" applyAlignment="1">
      <alignment horizontal="right" vertical="center"/>
    </xf>
    <xf numFmtId="4" fontId="21" fillId="0" borderId="21" xfId="1" applyNumberFormat="1" applyFont="1" applyFill="1" applyBorder="1" applyAlignment="1">
      <alignment horizontal="right" vertical="center"/>
    </xf>
    <xf numFmtId="4" fontId="21" fillId="0" borderId="20" xfId="1" applyNumberFormat="1" applyFont="1" applyFill="1" applyBorder="1" applyAlignment="1">
      <alignment horizontal="right" vertical="center"/>
    </xf>
    <xf numFmtId="4" fontId="21" fillId="0" borderId="7" xfId="1" applyNumberFormat="1" applyFont="1" applyFill="1" applyBorder="1" applyAlignment="1">
      <alignment horizontal="right" vertical="center"/>
    </xf>
    <xf numFmtId="49" fontId="22" fillId="0" borderId="12" xfId="0" applyNumberFormat="1" applyFont="1" applyBorder="1" applyAlignment="1">
      <alignment vertical="center" wrapText="1"/>
    </xf>
    <xf numFmtId="3" fontId="21" fillId="0" borderId="12" xfId="1" quotePrefix="1" applyNumberFormat="1" applyFont="1" applyBorder="1" applyAlignment="1">
      <alignment horizontal="right" vertical="center"/>
    </xf>
    <xf numFmtId="166" fontId="21" fillId="3" borderId="4" xfId="0" applyNumberFormat="1" applyFont="1" applyFill="1" applyBorder="1" applyAlignment="1" applyProtection="1">
      <alignment horizontal="center" vertical="center"/>
      <protection locked="0"/>
    </xf>
    <xf numFmtId="166" fontId="21" fillId="3" borderId="2" xfId="0" applyNumberFormat="1" applyFont="1" applyFill="1" applyBorder="1" applyAlignment="1" applyProtection="1">
      <alignment horizontal="center" vertical="center"/>
      <protection locked="0"/>
    </xf>
    <xf numFmtId="166" fontId="21" fillId="3" borderId="3" xfId="0" applyNumberFormat="1" applyFont="1" applyFill="1" applyBorder="1" applyAlignment="1" applyProtection="1">
      <alignment horizontal="center" vertical="center"/>
      <protection locked="0"/>
    </xf>
    <xf numFmtId="166" fontId="21" fillId="3" borderId="13" xfId="0" applyNumberFormat="1" applyFont="1" applyFill="1" applyBorder="1" applyAlignment="1" applyProtection="1">
      <alignment horizontal="center" vertical="center"/>
      <protection locked="0"/>
    </xf>
    <xf numFmtId="166" fontId="21" fillId="3" borderId="14" xfId="0" applyNumberFormat="1" applyFont="1" applyFill="1" applyBorder="1" applyAlignment="1" applyProtection="1">
      <alignment horizontal="center" vertical="center"/>
      <protection locked="0"/>
    </xf>
    <xf numFmtId="166" fontId="21" fillId="3" borderId="15" xfId="0" applyNumberFormat="1" applyFont="1" applyFill="1" applyBorder="1" applyAlignment="1" applyProtection="1">
      <alignment horizontal="center" vertical="center"/>
      <protection locked="0"/>
    </xf>
    <xf numFmtId="49" fontId="21" fillId="3" borderId="16" xfId="0" applyNumberFormat="1" applyFont="1" applyFill="1" applyBorder="1" applyAlignment="1" applyProtection="1">
      <alignment vertical="center" wrapText="1"/>
      <protection locked="0"/>
    </xf>
    <xf numFmtId="0" fontId="21" fillId="3" borderId="14" xfId="0" applyFont="1" applyFill="1" applyBorder="1" applyAlignment="1" applyProtection="1">
      <alignment horizontal="center" vertical="center"/>
      <protection locked="0"/>
    </xf>
    <xf numFmtId="166" fontId="21" fillId="0" borderId="13" xfId="0" applyNumberFormat="1" applyFont="1" applyBorder="1" applyAlignment="1">
      <alignment horizontal="center" vertical="center"/>
    </xf>
    <xf numFmtId="166" fontId="21" fillId="0" borderId="14" xfId="0" applyNumberFormat="1" applyFont="1" applyBorder="1" applyAlignment="1">
      <alignment horizontal="center" vertical="center"/>
    </xf>
    <xf numFmtId="166" fontId="21" fillId="0" borderId="15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0" xfId="0" applyFont="1" applyAlignment="1" applyProtection="1">
      <alignment vertical="center"/>
      <protection locked="0"/>
    </xf>
    <xf numFmtId="3" fontId="21" fillId="0" borderId="9" xfId="1" applyNumberFormat="1" applyFont="1" applyBorder="1" applyAlignment="1" applyProtection="1">
      <alignment horizontal="right" vertical="center"/>
      <protection locked="0"/>
    </xf>
    <xf numFmtId="3" fontId="21" fillId="0" borderId="17" xfId="1" applyNumberFormat="1" applyFont="1" applyFill="1" applyBorder="1" applyAlignment="1" applyProtection="1">
      <alignment horizontal="right" vertical="center"/>
      <protection locked="0"/>
    </xf>
    <xf numFmtId="4" fontId="21" fillId="0" borderId="18" xfId="1" applyNumberFormat="1" applyFont="1" applyFill="1" applyBorder="1" applyAlignment="1" applyProtection="1">
      <alignment horizontal="right" vertical="center"/>
      <protection locked="0"/>
    </xf>
    <xf numFmtId="4" fontId="21" fillId="0" borderId="19" xfId="1" applyNumberFormat="1" applyFont="1" applyFill="1" applyBorder="1" applyAlignment="1" applyProtection="1">
      <alignment horizontal="right" vertical="center"/>
      <protection locked="0"/>
    </xf>
    <xf numFmtId="166" fontId="21" fillId="0" borderId="9" xfId="0" applyNumberFormat="1" applyFont="1" applyBorder="1" applyAlignment="1" applyProtection="1">
      <alignment horizontal="center" vertical="center"/>
      <protection locked="0"/>
    </xf>
    <xf numFmtId="166" fontId="21" fillId="0" borderId="10" xfId="0" applyNumberFormat="1" applyFont="1" applyBorder="1" applyAlignment="1" applyProtection="1">
      <alignment horizontal="center" vertical="center"/>
      <protection locked="0"/>
    </xf>
    <xf numFmtId="166" fontId="21" fillId="0" borderId="11" xfId="0" applyNumberFormat="1" applyFont="1" applyBorder="1" applyAlignment="1" applyProtection="1">
      <alignment horizontal="center" vertical="center"/>
      <protection locked="0"/>
    </xf>
    <xf numFmtId="49" fontId="21" fillId="0" borderId="12" xfId="0" applyNumberFormat="1" applyFont="1" applyBorder="1" applyAlignment="1" applyProtection="1">
      <alignment vertical="center" wrapText="1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3" fontId="21" fillId="0" borderId="12" xfId="1" applyNumberFormat="1" applyFont="1" applyFill="1" applyBorder="1" applyAlignment="1" applyProtection="1">
      <alignment horizontal="right" vertical="center"/>
      <protection locked="0"/>
    </xf>
    <xf numFmtId="4" fontId="21" fillId="0" borderId="10" xfId="1" applyNumberFormat="1" applyFont="1" applyFill="1" applyBorder="1" applyAlignment="1" applyProtection="1">
      <alignment horizontal="right" vertical="center"/>
      <protection locked="0"/>
    </xf>
    <xf numFmtId="3" fontId="21" fillId="0" borderId="9" xfId="1" applyNumberFormat="1" applyFont="1" applyFill="1" applyBorder="1" applyAlignment="1" applyProtection="1">
      <alignment horizontal="right" vertical="center"/>
      <protection locked="0"/>
    </xf>
    <xf numFmtId="166" fontId="20" fillId="3" borderId="9" xfId="0" applyNumberFormat="1" applyFont="1" applyFill="1" applyBorder="1" applyAlignment="1" applyProtection="1">
      <alignment horizontal="center" vertical="center"/>
      <protection locked="0"/>
    </xf>
    <xf numFmtId="0" fontId="21" fillId="3" borderId="11" xfId="0" applyFont="1" applyFill="1" applyBorder="1" applyAlignment="1" applyProtection="1">
      <alignment vertical="center"/>
      <protection locked="0"/>
    </xf>
    <xf numFmtId="166" fontId="21" fillId="3" borderId="9" xfId="0" applyNumberFormat="1" applyFont="1" applyFill="1" applyBorder="1" applyAlignment="1" applyProtection="1">
      <alignment vertical="center"/>
      <protection locked="0"/>
    </xf>
    <xf numFmtId="166" fontId="21" fillId="0" borderId="9" xfId="0" applyNumberFormat="1" applyFont="1" applyBorder="1" applyAlignment="1">
      <alignment vertical="center"/>
    </xf>
    <xf numFmtId="166" fontId="21" fillId="0" borderId="10" xfId="0" applyNumberFormat="1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166" fontId="20" fillId="0" borderId="11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66" fontId="21" fillId="3" borderId="10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4" fontId="20" fillId="0" borderId="19" xfId="1" applyNumberFormat="1" applyFont="1" applyFill="1" applyBorder="1" applyAlignment="1">
      <alignment horizontal="right" vertical="center"/>
    </xf>
    <xf numFmtId="4" fontId="20" fillId="0" borderId="18" xfId="1" applyNumberFormat="1" applyFont="1" applyFill="1" applyBorder="1" applyAlignment="1">
      <alignment horizontal="right" vertical="center"/>
    </xf>
    <xf numFmtId="166" fontId="20" fillId="3" borderId="10" xfId="0" applyNumberFormat="1" applyFont="1" applyFill="1" applyBorder="1" applyAlignment="1" applyProtection="1">
      <alignment horizontal="center" vertical="center"/>
      <protection locked="0"/>
    </xf>
    <xf numFmtId="0" fontId="21" fillId="0" borderId="12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21" fillId="3" borderId="12" xfId="0" applyFont="1" applyFill="1" applyBorder="1" applyAlignment="1" applyProtection="1">
      <alignment vertical="center" wrapText="1"/>
      <protection locked="0"/>
    </xf>
    <xf numFmtId="0" fontId="21" fillId="3" borderId="10" xfId="0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>
      <alignment horizontal="center" vertical="center" wrapText="1"/>
    </xf>
    <xf numFmtId="166" fontId="21" fillId="0" borderId="9" xfId="0" applyNumberFormat="1" applyFont="1" applyBorder="1" applyAlignment="1">
      <alignment vertical="center" wrapText="1"/>
    </xf>
    <xf numFmtId="166" fontId="21" fillId="0" borderId="10" xfId="0" applyNumberFormat="1" applyFont="1" applyBorder="1" applyAlignment="1">
      <alignment vertical="center" wrapText="1"/>
    </xf>
    <xf numFmtId="166" fontId="21" fillId="3" borderId="9" xfId="0" applyNumberFormat="1" applyFont="1" applyFill="1" applyBorder="1" applyAlignment="1" applyProtection="1">
      <alignment vertical="center" wrapText="1"/>
      <protection locked="0"/>
    </xf>
    <xf numFmtId="166" fontId="21" fillId="3" borderId="10" xfId="0" applyNumberFormat="1" applyFont="1" applyFill="1" applyBorder="1" applyAlignment="1" applyProtection="1">
      <alignment vertical="center" wrapText="1"/>
      <protection locked="0"/>
    </xf>
    <xf numFmtId="3" fontId="21" fillId="0" borderId="12" xfId="1" applyNumberFormat="1" applyFont="1" applyBorder="1" applyAlignment="1" applyProtection="1">
      <alignment horizontal="right" vertical="center"/>
      <protection locked="0"/>
    </xf>
    <xf numFmtId="4" fontId="21" fillId="0" borderId="10" xfId="1" applyNumberFormat="1" applyFont="1" applyBorder="1" applyAlignment="1" applyProtection="1">
      <alignment horizontal="right" vertical="center"/>
      <protection locked="0"/>
    </xf>
    <xf numFmtId="3" fontId="21" fillId="0" borderId="10" xfId="1" applyNumberFormat="1" applyFont="1" applyFill="1" applyBorder="1" applyAlignment="1">
      <alignment horizontal="right" vertical="center"/>
    </xf>
    <xf numFmtId="3" fontId="20" fillId="0" borderId="9" xfId="1" applyNumberFormat="1" applyFont="1" applyBorder="1" applyAlignment="1">
      <alignment horizontal="right" vertical="center"/>
    </xf>
    <xf numFmtId="4" fontId="21" fillId="0" borderId="45" xfId="1" applyNumberFormat="1" applyFont="1" applyFill="1" applyBorder="1" applyAlignment="1">
      <alignment horizontal="right" vertical="center"/>
    </xf>
    <xf numFmtId="166" fontId="57" fillId="0" borderId="9" xfId="0" applyNumberFormat="1" applyFont="1" applyBorder="1" applyAlignment="1">
      <alignment horizontal="center" vertical="center"/>
    </xf>
    <xf numFmtId="166" fontId="57" fillId="0" borderId="10" xfId="0" applyNumberFormat="1" applyFont="1" applyBorder="1" applyAlignment="1">
      <alignment horizontal="center" vertical="center"/>
    </xf>
    <xf numFmtId="166" fontId="54" fillId="0" borderId="11" xfId="0" applyNumberFormat="1" applyFont="1" applyBorder="1" applyAlignment="1">
      <alignment horizontal="center" vertical="center"/>
    </xf>
    <xf numFmtId="49" fontId="57" fillId="0" borderId="12" xfId="0" applyNumberFormat="1" applyFont="1" applyBorder="1" applyAlignment="1">
      <alignment vertical="center" wrapText="1"/>
    </xf>
    <xf numFmtId="4" fontId="20" fillId="0" borderId="20" xfId="1" applyNumberFormat="1" applyFont="1" applyFill="1" applyBorder="1" applyAlignment="1">
      <alignment horizontal="right" vertical="center"/>
    </xf>
    <xf numFmtId="4" fontId="20" fillId="4" borderId="9" xfId="1" applyNumberFormat="1" applyFont="1" applyFill="1" applyBorder="1" applyAlignment="1">
      <alignment horizontal="right" vertical="center"/>
    </xf>
    <xf numFmtId="4" fontId="21" fillId="4" borderId="17" xfId="1" applyNumberFormat="1" applyFont="1" applyFill="1" applyBorder="1" applyAlignment="1">
      <alignment horizontal="right" vertical="center"/>
    </xf>
    <xf numFmtId="4" fontId="21" fillId="4" borderId="18" xfId="1" applyNumberFormat="1" applyFont="1" applyFill="1" applyBorder="1" applyAlignment="1">
      <alignment horizontal="right" vertical="center"/>
    </xf>
    <xf numFmtId="4" fontId="21" fillId="4" borderId="19" xfId="1" applyNumberFormat="1" applyFont="1" applyFill="1" applyBorder="1" applyAlignment="1">
      <alignment horizontal="right" vertical="center"/>
    </xf>
    <xf numFmtId="4" fontId="21" fillId="4" borderId="7" xfId="1" applyNumberFormat="1" applyFont="1" applyFill="1" applyBorder="1" applyAlignment="1">
      <alignment horizontal="right" vertical="center"/>
    </xf>
    <xf numFmtId="4" fontId="21" fillId="4" borderId="20" xfId="1" applyNumberFormat="1" applyFont="1" applyFill="1" applyBorder="1" applyAlignment="1">
      <alignment horizontal="right" vertical="center"/>
    </xf>
    <xf numFmtId="4" fontId="21" fillId="4" borderId="9" xfId="1" applyNumberFormat="1" applyFont="1" applyFill="1" applyBorder="1" applyAlignment="1">
      <alignment horizontal="right" vertical="center"/>
    </xf>
    <xf numFmtId="0" fontId="43" fillId="3" borderId="10" xfId="0" applyFont="1" applyFill="1" applyBorder="1" applyAlignment="1" applyProtection="1">
      <alignment horizontal="center" vertical="center"/>
      <protection locked="0"/>
    </xf>
    <xf numFmtId="4" fontId="20" fillId="4" borderId="18" xfId="1" applyNumberFormat="1" applyFont="1" applyFill="1" applyBorder="1" applyAlignment="1">
      <alignment horizontal="right" vertical="center"/>
    </xf>
    <xf numFmtId="4" fontId="20" fillId="4" borderId="19" xfId="1" applyNumberFormat="1" applyFont="1" applyFill="1" applyBorder="1" applyAlignment="1">
      <alignment horizontal="right" vertical="center"/>
    </xf>
    <xf numFmtId="49" fontId="20" fillId="0" borderId="16" xfId="0" applyNumberFormat="1" applyFont="1" applyBorder="1" applyAlignment="1">
      <alignment vertical="center" wrapText="1"/>
    </xf>
    <xf numFmtId="0" fontId="21" fillId="0" borderId="15" xfId="0" applyFont="1" applyBorder="1" applyAlignment="1">
      <alignment horizontal="center" vertical="center"/>
    </xf>
    <xf numFmtId="3" fontId="21" fillId="0" borderId="16" xfId="1" applyNumberFormat="1" applyFont="1" applyBorder="1" applyAlignment="1">
      <alignment horizontal="right" vertical="center"/>
    </xf>
    <xf numFmtId="4" fontId="21" fillId="0" borderId="14" xfId="1" applyNumberFormat="1" applyFont="1" applyBorder="1" applyAlignment="1">
      <alignment horizontal="right" vertical="center"/>
    </xf>
    <xf numFmtId="4" fontId="21" fillId="4" borderId="13" xfId="1" applyNumberFormat="1" applyFont="1" applyFill="1" applyBorder="1" applyAlignment="1">
      <alignment horizontal="right" vertical="center"/>
    </xf>
    <xf numFmtId="4" fontId="21" fillId="4" borderId="21" xfId="1" applyNumberFormat="1" applyFont="1" applyFill="1" applyBorder="1" applyAlignment="1">
      <alignment horizontal="right" vertical="center"/>
    </xf>
    <xf numFmtId="4" fontId="21" fillId="4" borderId="22" xfId="1" applyNumberFormat="1" applyFont="1" applyFill="1" applyBorder="1" applyAlignment="1">
      <alignment horizontal="right" vertical="center"/>
    </xf>
    <xf numFmtId="166" fontId="21" fillId="0" borderId="23" xfId="0" applyNumberFormat="1" applyFont="1" applyBorder="1" applyAlignment="1">
      <alignment horizontal="center" vertical="center"/>
    </xf>
    <xf numFmtId="166" fontId="21" fillId="0" borderId="24" xfId="0" applyNumberFormat="1" applyFont="1" applyBorder="1" applyAlignment="1">
      <alignment horizontal="center" vertical="center"/>
    </xf>
    <xf numFmtId="166" fontId="21" fillId="0" borderId="25" xfId="0" applyNumberFormat="1" applyFont="1" applyBorder="1" applyAlignment="1">
      <alignment horizontal="center" vertical="center"/>
    </xf>
    <xf numFmtId="49" fontId="20" fillId="0" borderId="26" xfId="0" applyNumberFormat="1" applyFont="1" applyBorder="1" applyAlignment="1">
      <alignment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3" fontId="21" fillId="0" borderId="26" xfId="1" applyNumberFormat="1" applyFont="1" applyBorder="1" applyAlignment="1">
      <alignment horizontal="right" vertical="center"/>
    </xf>
    <xf numFmtId="4" fontId="21" fillId="0" borderId="24" xfId="1" applyNumberFormat="1" applyFont="1" applyBorder="1" applyAlignment="1">
      <alignment horizontal="right" vertical="center"/>
    </xf>
    <xf numFmtId="4" fontId="21" fillId="0" borderId="28" xfId="1" applyNumberFormat="1" applyFont="1" applyFill="1" applyBorder="1" applyAlignment="1">
      <alignment horizontal="right" vertical="center"/>
    </xf>
    <xf numFmtId="4" fontId="21" fillId="4" borderId="23" xfId="1" applyNumberFormat="1" applyFont="1" applyFill="1" applyBorder="1" applyAlignment="1">
      <alignment horizontal="right" vertical="center"/>
    </xf>
    <xf numFmtId="4" fontId="21" fillId="4" borderId="24" xfId="1" applyNumberFormat="1" applyFont="1" applyFill="1" applyBorder="1" applyAlignment="1">
      <alignment horizontal="right" vertical="center"/>
    </xf>
    <xf numFmtId="4" fontId="21" fillId="4" borderId="27" xfId="1" applyNumberFormat="1" applyFont="1" applyFill="1" applyBorder="1" applyAlignment="1">
      <alignment horizontal="right" vertical="center"/>
    </xf>
    <xf numFmtId="4" fontId="21" fillId="4" borderId="28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0" xfId="0" applyNumberFormat="1" applyFont="1" applyAlignment="1">
      <alignment vertical="center" wrapText="1"/>
    </xf>
    <xf numFmtId="1" fontId="18" fillId="0" borderId="0" xfId="0" applyNumberFormat="1" applyFont="1" applyAlignment="1">
      <alignment horizontal="right" vertical="center"/>
    </xf>
    <xf numFmtId="2" fontId="18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49" fontId="21" fillId="10" borderId="12" xfId="0" applyNumberFormat="1" applyFont="1" applyFill="1" applyBorder="1" applyAlignment="1">
      <alignment vertical="center" wrapText="1"/>
    </xf>
    <xf numFmtId="0" fontId="21" fillId="10" borderId="16" xfId="0" applyFont="1" applyFill="1" applyBorder="1" applyAlignment="1">
      <alignment wrapText="1"/>
    </xf>
    <xf numFmtId="0" fontId="21" fillId="10" borderId="12" xfId="0" applyFont="1" applyFill="1" applyBorder="1" applyAlignment="1">
      <alignment horizontal="justify"/>
    </xf>
    <xf numFmtId="49" fontId="21" fillId="10" borderId="12" xfId="0" applyNumberFormat="1" applyFont="1" applyFill="1" applyBorder="1" applyAlignment="1" applyProtection="1">
      <alignment vertical="center" wrapText="1"/>
      <protection locked="0"/>
    </xf>
    <xf numFmtId="166" fontId="21" fillId="3" borderId="9" xfId="14" applyNumberFormat="1" applyFont="1" applyFill="1" applyBorder="1" applyAlignment="1" applyProtection="1">
      <alignment horizontal="center" vertical="center"/>
      <protection locked="0"/>
    </xf>
    <xf numFmtId="166" fontId="21" fillId="3" borderId="10" xfId="13" applyNumberFormat="1" applyFont="1" applyFill="1" applyBorder="1" applyAlignment="1" applyProtection="1">
      <alignment horizontal="center" vertical="center"/>
      <protection locked="0"/>
    </xf>
    <xf numFmtId="166" fontId="21" fillId="3" borderId="11" xfId="13" applyNumberFormat="1" applyFont="1" applyFill="1" applyBorder="1" applyAlignment="1" applyProtection="1">
      <alignment horizontal="center" vertical="center"/>
      <protection locked="0"/>
    </xf>
    <xf numFmtId="49" fontId="21" fillId="3" borderId="37" xfId="15" applyNumberFormat="1" applyFont="1" applyFill="1" applyBorder="1" applyAlignment="1" applyProtection="1">
      <alignment vertical="center" wrapText="1"/>
      <protection locked="0"/>
    </xf>
    <xf numFmtId="0" fontId="21" fillId="3" borderId="10" xfId="13" applyFont="1" applyFill="1" applyBorder="1" applyAlignment="1" applyProtection="1">
      <alignment horizontal="center" vertical="center"/>
      <protection locked="0"/>
    </xf>
    <xf numFmtId="166" fontId="21" fillId="3" borderId="11" xfId="15" applyNumberFormat="1" applyFont="1" applyFill="1" applyBorder="1" applyAlignment="1" applyProtection="1">
      <alignment horizontal="center" vertical="center"/>
      <protection locked="0"/>
    </xf>
    <xf numFmtId="49" fontId="21" fillId="3" borderId="10" xfId="15" applyNumberFormat="1" applyFont="1" applyFill="1" applyBorder="1" applyAlignment="1" applyProtection="1">
      <alignment horizontal="center" vertical="center" wrapText="1"/>
      <protection locked="0"/>
    </xf>
    <xf numFmtId="49" fontId="21" fillId="3" borderId="37" xfId="13" applyNumberFormat="1" applyFont="1" applyFill="1" applyBorder="1" applyAlignment="1" applyProtection="1">
      <alignment vertical="center" wrapText="1"/>
      <protection locked="0"/>
    </xf>
    <xf numFmtId="49" fontId="21" fillId="3" borderId="37" xfId="13" applyNumberFormat="1" applyFont="1" applyFill="1" applyBorder="1" applyAlignment="1" applyProtection="1">
      <alignment vertical="top" wrapText="1"/>
      <protection locked="0"/>
    </xf>
    <xf numFmtId="49" fontId="21" fillId="3" borderId="37" xfId="15" applyNumberFormat="1" applyFont="1" applyFill="1" applyBorder="1" applyAlignment="1" applyProtection="1">
      <alignment horizontal="left" vertical="center" wrapText="1"/>
      <protection locked="0"/>
    </xf>
    <xf numFmtId="9" fontId="21" fillId="0" borderId="9" xfId="17" applyFont="1" applyBorder="1" applyAlignment="1">
      <alignment horizontal="center" vertical="center"/>
    </xf>
    <xf numFmtId="9" fontId="21" fillId="0" borderId="10" xfId="17" applyFont="1" applyBorder="1" applyAlignment="1">
      <alignment horizontal="center" vertical="center"/>
    </xf>
    <xf numFmtId="9" fontId="21" fillId="0" borderId="11" xfId="17" applyFont="1" applyBorder="1" applyAlignment="1">
      <alignment horizontal="center" vertical="center"/>
    </xf>
    <xf numFmtId="9" fontId="20" fillId="0" borderId="12" xfId="17" applyFont="1" applyBorder="1" applyAlignment="1">
      <alignment vertical="center" wrapText="1"/>
    </xf>
    <xf numFmtId="9" fontId="20" fillId="0" borderId="10" xfId="17" applyFont="1" applyBorder="1" applyAlignment="1">
      <alignment horizontal="center" vertical="center"/>
    </xf>
    <xf numFmtId="9" fontId="21" fillId="0" borderId="12" xfId="17" applyFont="1" applyBorder="1" applyAlignment="1">
      <alignment horizontal="right" vertical="center"/>
    </xf>
    <xf numFmtId="9" fontId="21" fillId="0" borderId="10" xfId="17" applyFont="1" applyBorder="1" applyAlignment="1">
      <alignment horizontal="right" vertical="center"/>
    </xf>
    <xf numFmtId="9" fontId="21" fillId="0" borderId="45" xfId="17" applyFont="1" applyFill="1" applyBorder="1" applyAlignment="1">
      <alignment horizontal="right" vertical="center"/>
    </xf>
    <xf numFmtId="9" fontId="21" fillId="0" borderId="0" xfId="17" applyFont="1" applyBorder="1" applyAlignment="1">
      <alignment vertical="center"/>
    </xf>
    <xf numFmtId="9" fontId="20" fillId="0" borderId="9" xfId="17" applyFont="1" applyBorder="1" applyAlignment="1">
      <alignment horizontal="right" vertical="center"/>
    </xf>
    <xf numFmtId="9" fontId="21" fillId="0" borderId="10" xfId="17" applyFont="1" applyFill="1" applyBorder="1" applyAlignment="1">
      <alignment horizontal="right" vertical="center"/>
    </xf>
    <xf numFmtId="9" fontId="21" fillId="0" borderId="9" xfId="17" applyFont="1" applyBorder="1" applyAlignment="1">
      <alignment horizontal="right" vertical="center"/>
    </xf>
    <xf numFmtId="3" fontId="21" fillId="0" borderId="12" xfId="0" applyNumberFormat="1" applyFont="1" applyBorder="1" applyAlignment="1" applyProtection="1">
      <alignment horizontal="right" vertical="center"/>
      <protection locked="0"/>
    </xf>
    <xf numFmtId="166" fontId="21" fillId="10" borderId="9" xfId="0" applyNumberFormat="1" applyFont="1" applyFill="1" applyBorder="1" applyAlignment="1" applyProtection="1">
      <alignment horizontal="center" vertical="center"/>
      <protection locked="0"/>
    </xf>
    <xf numFmtId="166" fontId="21" fillId="10" borderId="10" xfId="0" applyNumberFormat="1" applyFont="1" applyFill="1" applyBorder="1" applyAlignment="1" applyProtection="1">
      <alignment horizontal="center" vertical="center"/>
      <protection locked="0"/>
    </xf>
    <xf numFmtId="166" fontId="21" fillId="10" borderId="11" xfId="0" applyNumberFormat="1" applyFont="1" applyFill="1" applyBorder="1" applyAlignment="1" applyProtection="1">
      <alignment horizontal="center" vertical="center"/>
      <protection locked="0"/>
    </xf>
    <xf numFmtId="0" fontId="21" fillId="10" borderId="10" xfId="0" applyFont="1" applyFill="1" applyBorder="1" applyAlignment="1" applyProtection="1">
      <alignment horizontal="center" vertical="center"/>
      <protection locked="0"/>
    </xf>
    <xf numFmtId="0" fontId="21" fillId="10" borderId="11" xfId="0" applyFont="1" applyFill="1" applyBorder="1" applyAlignment="1" applyProtection="1">
      <alignment horizontal="center" vertical="center"/>
      <protection locked="0"/>
    </xf>
    <xf numFmtId="3" fontId="21" fillId="10" borderId="12" xfId="0" applyNumberFormat="1" applyFont="1" applyFill="1" applyBorder="1" applyAlignment="1" applyProtection="1">
      <alignment horizontal="right" vertical="center"/>
      <protection locked="0"/>
    </xf>
    <xf numFmtId="4" fontId="21" fillId="10" borderId="10" xfId="1" applyNumberFormat="1" applyFont="1" applyFill="1" applyBorder="1" applyAlignment="1" applyProtection="1">
      <alignment horizontal="right" vertical="center"/>
      <protection locked="0"/>
    </xf>
    <xf numFmtId="3" fontId="21" fillId="10" borderId="9" xfId="1" applyNumberFormat="1" applyFont="1" applyFill="1" applyBorder="1" applyAlignment="1" applyProtection="1">
      <alignment horizontal="right" vertical="center"/>
      <protection locked="0"/>
    </xf>
    <xf numFmtId="0" fontId="21" fillId="10" borderId="0" xfId="0" applyFont="1" applyFill="1" applyAlignment="1">
      <alignment wrapText="1"/>
    </xf>
    <xf numFmtId="166" fontId="21" fillId="10" borderId="38" xfId="0" applyNumberFormat="1" applyFont="1" applyFill="1" applyBorder="1" applyAlignment="1" applyProtection="1">
      <alignment horizontal="center" vertical="center"/>
      <protection locked="0"/>
    </xf>
    <xf numFmtId="166" fontId="21" fillId="0" borderId="38" xfId="0" applyNumberFormat="1" applyFont="1" applyBorder="1" applyAlignment="1" applyProtection="1">
      <alignment horizontal="center" vertical="center"/>
      <protection locked="0"/>
    </xf>
    <xf numFmtId="49" fontId="21" fillId="10" borderId="0" xfId="0" applyNumberFormat="1" applyFont="1" applyFill="1" applyAlignment="1">
      <alignment vertical="center" wrapText="1"/>
    </xf>
    <xf numFmtId="0" fontId="51" fillId="8" borderId="0" xfId="0" applyFont="1" applyFill="1" applyAlignment="1">
      <alignment horizontal="left" wrapText="1" indent="4"/>
    </xf>
    <xf numFmtId="166" fontId="21" fillId="0" borderId="9" xfId="0" applyNumberFormat="1" applyFont="1" applyBorder="1" applyAlignment="1" applyProtection="1">
      <alignment vertical="center" wrapText="1"/>
      <protection locked="0"/>
    </xf>
    <xf numFmtId="166" fontId="21" fillId="0" borderId="10" xfId="0" applyNumberFormat="1" applyFont="1" applyBorder="1" applyAlignment="1" applyProtection="1">
      <alignment vertical="center" wrapText="1"/>
      <protection locked="0"/>
    </xf>
    <xf numFmtId="166" fontId="21" fillId="10" borderId="9" xfId="0" applyNumberFormat="1" applyFont="1" applyFill="1" applyBorder="1" applyAlignment="1" applyProtection="1">
      <alignment vertical="center" wrapText="1"/>
      <protection locked="0"/>
    </xf>
    <xf numFmtId="166" fontId="21" fillId="10" borderId="10" xfId="0" applyNumberFormat="1" applyFont="1" applyFill="1" applyBorder="1" applyAlignment="1" applyProtection="1">
      <alignment vertical="center" wrapText="1"/>
      <protection locked="0"/>
    </xf>
    <xf numFmtId="0" fontId="21" fillId="10" borderId="0" xfId="0" applyFont="1" applyFill="1"/>
    <xf numFmtId="3" fontId="21" fillId="10" borderId="12" xfId="1" applyNumberFormat="1" applyFont="1" applyFill="1" applyBorder="1" applyAlignment="1" applyProtection="1">
      <alignment horizontal="right" vertical="center"/>
      <protection locked="0"/>
    </xf>
    <xf numFmtId="0" fontId="54" fillId="3" borderId="10" xfId="0" applyFont="1" applyFill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>
      <alignment vertical="center" wrapText="1"/>
    </xf>
    <xf numFmtId="49" fontId="22" fillId="10" borderId="12" xfId="0" applyNumberFormat="1" applyFont="1" applyFill="1" applyBorder="1" applyAlignment="1" applyProtection="1">
      <alignment vertical="center" wrapText="1"/>
      <protection locked="0"/>
    </xf>
    <xf numFmtId="166" fontId="21" fillId="3" borderId="38" xfId="0" applyNumberFormat="1" applyFont="1" applyFill="1" applyBorder="1" applyAlignment="1" applyProtection="1">
      <alignment horizontal="center" vertical="center"/>
      <protection locked="0"/>
    </xf>
    <xf numFmtId="49" fontId="21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92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92" xfId="0" applyNumberFormat="1" applyFont="1" applyFill="1" applyBorder="1" applyAlignment="1" applyProtection="1">
      <alignment vertical="center" wrapText="1"/>
      <protection locked="0"/>
    </xf>
    <xf numFmtId="3" fontId="21" fillId="3" borderId="9" xfId="6" applyNumberFormat="1" applyFont="1" applyFill="1" applyBorder="1" applyAlignment="1" applyProtection="1">
      <alignment vertical="center"/>
      <protection locked="0"/>
    </xf>
    <xf numFmtId="0" fontId="52" fillId="0" borderId="0" xfId="0" applyFont="1" applyAlignment="1">
      <alignment vertical="center"/>
    </xf>
    <xf numFmtId="0" fontId="68" fillId="10" borderId="10" xfId="0" applyFont="1" applyFill="1" applyBorder="1" applyAlignment="1" applyProtection="1">
      <alignment horizontal="center" vertical="center"/>
      <protection locked="0"/>
    </xf>
    <xf numFmtId="49" fontId="21" fillId="3" borderId="12" xfId="0" applyNumberFormat="1" applyFont="1" applyFill="1" applyBorder="1" applyAlignment="1" applyProtection="1">
      <alignment horizontal="center" vertical="top" wrapText="1"/>
      <protection locked="0"/>
    </xf>
    <xf numFmtId="49" fontId="68" fillId="10" borderId="12" xfId="0" applyNumberFormat="1" applyFont="1" applyFill="1" applyBorder="1" applyAlignment="1" applyProtection="1">
      <alignment vertical="center" wrapText="1"/>
      <protection locked="0"/>
    </xf>
    <xf numFmtId="49" fontId="69" fillId="3" borderId="12" xfId="0" applyNumberFormat="1" applyFont="1" applyFill="1" applyBorder="1" applyAlignment="1" applyProtection="1">
      <alignment vertical="center" wrapText="1"/>
      <protection locked="0"/>
    </xf>
    <xf numFmtId="166" fontId="10" fillId="3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49" fontId="10" fillId="3" borderId="12" xfId="0" applyNumberFormat="1" applyFont="1" applyFill="1" applyBorder="1" applyAlignment="1" applyProtection="1">
      <alignment vertical="center" wrapText="1"/>
      <protection locked="0"/>
    </xf>
    <xf numFmtId="49" fontId="21" fillId="0" borderId="92" xfId="0" applyNumberFormat="1" applyFont="1" applyBorder="1" applyAlignment="1" applyProtection="1">
      <alignment vertical="center" wrapText="1"/>
      <protection locked="0"/>
    </xf>
    <xf numFmtId="0" fontId="17" fillId="8" borderId="44" xfId="0" applyFont="1" applyFill="1" applyBorder="1" applyAlignment="1">
      <alignment horizontal="center"/>
    </xf>
    <xf numFmtId="0" fontId="17" fillId="8" borderId="0" xfId="0" applyFont="1" applyFill="1" applyAlignment="1">
      <alignment horizontal="center"/>
    </xf>
    <xf numFmtId="0" fontId="17" fillId="8" borderId="45" xfId="0" applyFont="1" applyFill="1" applyBorder="1" applyAlignment="1">
      <alignment horizontal="center"/>
    </xf>
    <xf numFmtId="0" fontId="49" fillId="3" borderId="0" xfId="0" applyFont="1" applyFill="1" applyProtection="1">
      <protection locked="0"/>
    </xf>
    <xf numFmtId="0" fontId="0" fillId="0" borderId="0" xfId="0" applyProtection="1">
      <protection locked="0"/>
    </xf>
    <xf numFmtId="0" fontId="34" fillId="0" borderId="0" xfId="0" applyFont="1" applyProtection="1">
      <protection locked="0"/>
    </xf>
    <xf numFmtId="0" fontId="17" fillId="3" borderId="0" xfId="0" applyFont="1" applyFill="1" applyProtection="1">
      <protection locked="0"/>
    </xf>
    <xf numFmtId="0" fontId="34" fillId="3" borderId="0" xfId="0" applyFont="1" applyFill="1" applyProtection="1">
      <protection locked="0"/>
    </xf>
    <xf numFmtId="0" fontId="21" fillId="0" borderId="65" xfId="7" quotePrefix="1" applyFont="1" applyBorder="1" applyAlignment="1">
      <alignment horizontal="left"/>
    </xf>
    <xf numFmtId="0" fontId="21" fillId="0" borderId="0" xfId="7" applyFont="1" applyProtection="1">
      <protection locked="0"/>
    </xf>
    <xf numFmtId="0" fontId="21" fillId="0" borderId="0" xfId="7" applyFont="1" applyAlignment="1" applyProtection="1">
      <alignment horizontal="left"/>
      <protection locked="0"/>
    </xf>
    <xf numFmtId="0" fontId="17" fillId="0" borderId="67" xfId="7" applyFont="1" applyBorder="1" applyAlignment="1" applyProtection="1">
      <alignment vertical="center" wrapText="1"/>
      <protection locked="0"/>
    </xf>
    <xf numFmtId="0" fontId="17" fillId="0" borderId="0" xfId="7" applyFont="1" applyAlignment="1" applyProtection="1">
      <alignment vertical="center" wrapText="1"/>
      <protection locked="0"/>
    </xf>
    <xf numFmtId="0" fontId="17" fillId="0" borderId="48" xfId="7" applyFont="1" applyBorder="1" applyAlignment="1" applyProtection="1">
      <alignment vertical="center" wrapText="1"/>
      <protection locked="0"/>
    </xf>
    <xf numFmtId="0" fontId="3" fillId="6" borderId="0" xfId="0" applyFont="1" applyFill="1" applyAlignment="1">
      <alignment horizontal="left" vertical="top" wrapText="1"/>
    </xf>
    <xf numFmtId="0" fontId="21" fillId="6" borderId="78" xfId="7" applyFont="1" applyFill="1" applyBorder="1" applyAlignment="1" applyProtection="1">
      <alignment vertical="top" wrapText="1"/>
      <protection locked="0"/>
    </xf>
    <xf numFmtId="0" fontId="21" fillId="6" borderId="62" xfId="7" applyFont="1" applyFill="1" applyBorder="1" applyAlignment="1" applyProtection="1">
      <alignment vertical="top" wrapText="1"/>
      <protection locked="0"/>
    </xf>
    <xf numFmtId="0" fontId="21" fillId="6" borderId="79" xfId="7" applyFont="1" applyFill="1" applyBorder="1" applyAlignment="1" applyProtection="1">
      <alignment vertical="top" wrapText="1"/>
      <protection locked="0"/>
    </xf>
    <xf numFmtId="0" fontId="0" fillId="6" borderId="62" xfId="0" applyFill="1" applyBorder="1" applyAlignment="1" applyProtection="1">
      <alignment vertical="top" wrapText="1"/>
      <protection locked="0"/>
    </xf>
    <xf numFmtId="0" fontId="0" fillId="6" borderId="79" xfId="0" applyFill="1" applyBorder="1" applyAlignment="1" applyProtection="1">
      <alignment vertical="top" wrapText="1"/>
      <protection locked="0"/>
    </xf>
    <xf numFmtId="0" fontId="17" fillId="7" borderId="56" xfId="7" applyFont="1" applyFill="1" applyBorder="1" applyAlignment="1" applyProtection="1">
      <alignment vertical="top" wrapText="1"/>
      <protection locked="0"/>
    </xf>
    <xf numFmtId="0" fontId="0" fillId="7" borderId="56" xfId="0" applyFill="1" applyBorder="1" applyAlignment="1" applyProtection="1">
      <alignment vertical="top" wrapText="1"/>
      <protection locked="0"/>
    </xf>
    <xf numFmtId="4" fontId="12" fillId="0" borderId="0" xfId="0" applyNumberFormat="1" applyFont="1" applyAlignment="1" applyProtection="1">
      <alignment vertical="top" wrapText="1"/>
      <protection locked="0"/>
    </xf>
    <xf numFmtId="0" fontId="31" fillId="0" borderId="48" xfId="7" applyFont="1" applyBorder="1" applyAlignment="1" applyProtection="1">
      <alignment vertical="top"/>
      <protection locked="0"/>
    </xf>
    <xf numFmtId="0" fontId="56" fillId="0" borderId="0" xfId="7" applyFont="1" applyAlignment="1" applyProtection="1">
      <alignment horizontal="left" wrapText="1"/>
      <protection locked="0"/>
    </xf>
    <xf numFmtId="0" fontId="30" fillId="0" borderId="0" xfId="7" applyFont="1" applyAlignment="1" applyProtection="1">
      <alignment horizontal="left" wrapText="1"/>
      <protection locked="0"/>
    </xf>
    <xf numFmtId="0" fontId="21" fillId="7" borderId="0" xfId="7" applyFont="1" applyFill="1" applyAlignment="1">
      <alignment vertical="center"/>
    </xf>
    <xf numFmtId="0" fontId="10" fillId="0" borderId="0" xfId="7" applyFont="1" applyAlignment="1">
      <alignment horizontal="left"/>
    </xf>
    <xf numFmtId="0" fontId="20" fillId="0" borderId="0" xfId="7" applyFont="1" applyAlignment="1">
      <alignment horizontal="left"/>
    </xf>
    <xf numFmtId="4" fontId="37" fillId="6" borderId="47" xfId="7" applyNumberFormat="1" applyFont="1" applyFill="1" applyBorder="1" applyAlignment="1">
      <alignment horizontal="center" vertical="center"/>
    </xf>
    <xf numFmtId="0" fontId="37" fillId="0" borderId="48" xfId="0" applyFont="1" applyBorder="1" applyAlignment="1">
      <alignment horizontal="center"/>
    </xf>
    <xf numFmtId="0" fontId="37" fillId="0" borderId="49" xfId="0" applyFont="1" applyBorder="1" applyAlignment="1">
      <alignment horizontal="center"/>
    </xf>
    <xf numFmtId="49" fontId="24" fillId="7" borderId="58" xfId="0" applyNumberFormat="1" applyFont="1" applyFill="1" applyBorder="1" applyAlignment="1" applyProtection="1">
      <alignment horizontal="center" vertical="center" wrapText="1"/>
      <protection locked="0"/>
    </xf>
    <xf numFmtId="49" fontId="24" fillId="7" borderId="17" xfId="0" applyNumberFormat="1" applyFont="1" applyFill="1" applyBorder="1" applyAlignment="1" applyProtection="1">
      <alignment horizontal="center" vertical="center" wrapText="1"/>
      <protection locked="0"/>
    </xf>
    <xf numFmtId="49" fontId="24" fillId="7" borderId="19" xfId="0" applyNumberFormat="1" applyFont="1" applyFill="1" applyBorder="1" applyAlignment="1" applyProtection="1">
      <alignment horizontal="center" vertical="center" wrapText="1"/>
      <protection locked="0"/>
    </xf>
    <xf numFmtId="166" fontId="14" fillId="2" borderId="80" xfId="0" applyNumberFormat="1" applyFont="1" applyFill="1" applyBorder="1" applyAlignment="1">
      <alignment horizontal="center" vertical="center" wrapText="1"/>
    </xf>
    <xf numFmtId="166" fontId="14" fillId="2" borderId="81" xfId="0" applyNumberFormat="1" applyFont="1" applyFill="1" applyBorder="1" applyAlignment="1">
      <alignment horizontal="center" vertical="center" wrapText="1"/>
    </xf>
    <xf numFmtId="3" fontId="14" fillId="2" borderId="82" xfId="0" applyNumberFormat="1" applyFont="1" applyFill="1" applyBorder="1" applyAlignment="1">
      <alignment horizontal="center" vertical="center" wrapText="1"/>
    </xf>
    <xf numFmtId="3" fontId="14" fillId="2" borderId="81" xfId="0" applyNumberFormat="1" applyFont="1" applyFill="1" applyBorder="1" applyAlignment="1">
      <alignment horizontal="center" vertical="center" wrapText="1"/>
    </xf>
    <xf numFmtId="3" fontId="14" fillId="2" borderId="83" xfId="0" applyNumberFormat="1" applyFont="1" applyFill="1" applyBorder="1" applyAlignment="1">
      <alignment horizontal="center" vertical="center" wrapText="1"/>
    </xf>
    <xf numFmtId="170" fontId="14" fillId="2" borderId="80" xfId="0" applyNumberFormat="1" applyFont="1" applyFill="1" applyBorder="1" applyAlignment="1">
      <alignment horizontal="center" vertical="center" wrapText="1"/>
    </xf>
    <xf numFmtId="170" fontId="14" fillId="2" borderId="83" xfId="0" applyNumberFormat="1" applyFont="1" applyFill="1" applyBorder="1" applyAlignment="1">
      <alignment horizontal="center" vertical="center" wrapText="1"/>
    </xf>
    <xf numFmtId="170" fontId="14" fillId="2" borderId="81" xfId="0" applyNumberFormat="1" applyFont="1" applyFill="1" applyBorder="1" applyAlignment="1">
      <alignment horizontal="center" vertical="center" wrapText="1"/>
    </xf>
    <xf numFmtId="166" fontId="12" fillId="7" borderId="84" xfId="0" applyNumberFormat="1" applyFont="1" applyFill="1" applyBorder="1" applyAlignment="1" applyProtection="1">
      <alignment horizontal="center" vertical="center"/>
      <protection locked="0"/>
    </xf>
    <xf numFmtId="166" fontId="12" fillId="7" borderId="61" xfId="0" applyNumberFormat="1" applyFont="1" applyFill="1" applyBorder="1" applyAlignment="1" applyProtection="1">
      <alignment horizontal="center" vertical="center"/>
      <protection locked="0"/>
    </xf>
    <xf numFmtId="166" fontId="12" fillId="7" borderId="85" xfId="0" applyNumberFormat="1" applyFont="1" applyFill="1" applyBorder="1" applyAlignment="1" applyProtection="1">
      <alignment horizontal="center" vertical="center"/>
      <protection locked="0"/>
    </xf>
    <xf numFmtId="0" fontId="25" fillId="2" borderId="33" xfId="0" applyFont="1" applyFill="1" applyBorder="1" applyAlignment="1">
      <alignment horizontal="center" vertical="top"/>
    </xf>
    <xf numFmtId="0" fontId="25" fillId="2" borderId="86" xfId="0" applyFont="1" applyFill="1" applyBorder="1" applyAlignment="1">
      <alignment horizontal="center" vertical="top"/>
    </xf>
    <xf numFmtId="0" fontId="33" fillId="0" borderId="0" xfId="6" applyFont="1" applyFill="1" applyBorder="1" applyAlignment="1" applyProtection="1">
      <alignment horizontal="left" vertical="top"/>
    </xf>
    <xf numFmtId="0" fontId="46" fillId="0" borderId="0" xfId="0" applyFont="1" applyAlignment="1">
      <alignment horizontal="center"/>
    </xf>
    <xf numFmtId="49" fontId="3" fillId="3" borderId="67" xfId="0" applyNumberFormat="1" applyFont="1" applyFill="1" applyBorder="1" applyAlignment="1" applyProtection="1">
      <alignment horizontal="left"/>
      <protection locked="0"/>
    </xf>
    <xf numFmtId="49" fontId="3" fillId="3" borderId="0" xfId="0" applyNumberFormat="1" applyFont="1" applyFill="1" applyAlignment="1" applyProtection="1">
      <alignment horizontal="left"/>
      <protection locked="0"/>
    </xf>
    <xf numFmtId="4" fontId="18" fillId="0" borderId="0" xfId="0" applyNumberFormat="1" applyFont="1" applyAlignment="1">
      <alignment horizontal="left"/>
    </xf>
    <xf numFmtId="0" fontId="73" fillId="0" borderId="0" xfId="0" applyFont="1"/>
    <xf numFmtId="0" fontId="74" fillId="11" borderId="0" xfId="0" applyFont="1" applyFill="1" applyAlignment="1">
      <alignment horizontal="left"/>
    </xf>
    <xf numFmtId="0" fontId="74" fillId="11" borderId="0" xfId="0" applyFont="1" applyFill="1" applyAlignment="1">
      <alignment horizontal="left"/>
    </xf>
    <xf numFmtId="0" fontId="74" fillId="11" borderId="0" xfId="0" applyFont="1" applyFill="1" applyAlignment="1">
      <alignment horizontal="center"/>
    </xf>
    <xf numFmtId="0" fontId="2" fillId="12" borderId="8" xfId="0" applyFont="1" applyFill="1" applyBorder="1"/>
    <xf numFmtId="0" fontId="75" fillId="12" borderId="20" xfId="0" applyFont="1" applyFill="1" applyBorder="1"/>
    <xf numFmtId="3" fontId="75" fillId="12" borderId="93" xfId="0" applyNumberFormat="1" applyFont="1" applyFill="1" applyBorder="1" applyProtection="1">
      <protection locked="0"/>
    </xf>
    <xf numFmtId="0" fontId="0" fillId="12" borderId="94" xfId="0" applyFill="1" applyBorder="1"/>
    <xf numFmtId="0" fontId="0" fillId="12" borderId="8" xfId="0" applyFill="1" applyBorder="1"/>
    <xf numFmtId="0" fontId="2" fillId="12" borderId="17" xfId="0" applyFont="1" applyFill="1" applyBorder="1"/>
    <xf numFmtId="0" fontId="75" fillId="12" borderId="19" xfId="0" applyFont="1" applyFill="1" applyBorder="1"/>
    <xf numFmtId="0" fontId="0" fillId="12" borderId="58" xfId="0" applyFill="1" applyBorder="1"/>
    <xf numFmtId="0" fontId="0" fillId="12" borderId="17" xfId="0" applyFill="1" applyBorder="1"/>
    <xf numFmtId="3" fontId="75" fillId="12" borderId="95" xfId="0" applyNumberFormat="1" applyFont="1" applyFill="1" applyBorder="1" applyProtection="1">
      <protection locked="0"/>
    </xf>
    <xf numFmtId="0" fontId="75" fillId="12" borderId="8" xfId="0" applyFont="1" applyFill="1" applyBorder="1"/>
    <xf numFmtId="0" fontId="2" fillId="12" borderId="0" xfId="0" applyFont="1" applyFill="1"/>
    <xf numFmtId="0" fontId="75" fillId="12" borderId="0" xfId="0" applyFont="1" applyFill="1"/>
    <xf numFmtId="3" fontId="75" fillId="12" borderId="0" xfId="0" applyNumberFormat="1" applyFont="1" applyFill="1" applyProtection="1">
      <protection locked="0"/>
    </xf>
    <xf numFmtId="0" fontId="0" fillId="12" borderId="0" xfId="0" applyFill="1"/>
    <xf numFmtId="0" fontId="0" fillId="12" borderId="96" xfId="0" applyFill="1" applyBorder="1"/>
    <xf numFmtId="0" fontId="75" fillId="12" borderId="96" xfId="0" applyFont="1" applyFill="1" applyBorder="1"/>
    <xf numFmtId="0" fontId="2" fillId="12" borderId="96" xfId="0" applyFont="1" applyFill="1" applyBorder="1"/>
  </cellXfs>
  <cellStyles count="18">
    <cellStyle name="1000-sep (2 dec) 8" xfId="16" xr:uid="{2F19B830-8150-4FE5-B8ED-3CF5429F551E}"/>
    <cellStyle name="Beløb" xfId="2" xr:uid="{00000000-0005-0000-0000-000000000000}"/>
    <cellStyle name="Beløb0" xfId="3" xr:uid="{00000000-0005-0000-0000-000001000000}"/>
    <cellStyle name="Dato" xfId="4" xr:uid="{00000000-0005-0000-0000-000002000000}"/>
    <cellStyle name="Fast" xfId="5" xr:uid="{00000000-0005-0000-0000-000003000000}"/>
    <cellStyle name="Komma" xfId="1" builtinId="3"/>
    <cellStyle name="Link" xfId="6" builtinId="8"/>
    <cellStyle name="Normal" xfId="0" builtinId="0"/>
    <cellStyle name="Normal 2" xfId="13" xr:uid="{00000000-0005-0000-0000-000007000000}"/>
    <cellStyle name="Normal 3" xfId="15" xr:uid="{08C7EE96-23C6-48CF-852C-5E7667CB6EEB}"/>
    <cellStyle name="Normal 8" xfId="14" xr:uid="{BC0DE106-20C9-4BB2-BB60-8DE43C447A52}"/>
    <cellStyle name="Normal_Side A (2)" xfId="7" xr:uid="{00000000-0005-0000-0000-000008000000}"/>
    <cellStyle name="Overskrift 1" xfId="8" builtinId="16" customBuiltin="1"/>
    <cellStyle name="Overskrift 2" xfId="9" builtinId="17" customBuiltin="1"/>
    <cellStyle name="Procent" xfId="17" builtinId="5"/>
    <cellStyle name="Punktum" xfId="10" xr:uid="{00000000-0005-0000-0000-00000B000000}"/>
    <cellStyle name="Punktum0" xfId="11" xr:uid="{00000000-0005-0000-0000-00000C000000}"/>
    <cellStyle name="Total" xfId="12" builtinId="25" customBuiltin="1"/>
  </cellStyles>
  <dxfs count="25">
    <dxf>
      <font>
        <condense val="0"/>
        <extend val="0"/>
        <color indexed="5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9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9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6F6F"/>
      <rgbColor rgb="00008000"/>
      <rgbColor rgb="00000080"/>
      <rgbColor rgb="0066FF33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C9E400"/>
      <rgbColor rgb="00E2FF0B"/>
      <rgbColor rgb="00666699"/>
      <rgbColor rgb="00969696"/>
      <rgbColor rgb="003333CC"/>
      <rgbColor rgb="00336666"/>
      <rgbColor rgb="008DB1F3"/>
      <rgbColor rgb="00CCCC00"/>
      <rgbColor rgb="00FF9933"/>
      <rgbColor rgb="00993366"/>
      <rgbColor rgb="00333399"/>
      <rgbColor rgb="00424242"/>
    </indexedColors>
    <mruColors>
      <color rgb="FFFFFF99"/>
      <color rgb="FFFFFFCC"/>
      <color rgb="FFFFFF66"/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34</xdr:row>
      <xdr:rowOff>257175</xdr:rowOff>
    </xdr:from>
    <xdr:to>
      <xdr:col>3</xdr:col>
      <xdr:colOff>333375</xdr:colOff>
      <xdr:row>34</xdr:row>
      <xdr:rowOff>561975</xdr:rowOff>
    </xdr:to>
    <xdr:sp macro="" textlink="">
      <xdr:nvSpPr>
        <xdr:cNvPr id="11265" name="Text Box 1">
          <a:extLst>
            <a:ext uri="{FF2B5EF4-FFF2-40B4-BE49-F238E27FC236}">
              <a16:creationId xmlns:a16="http://schemas.microsoft.com/office/drawing/2014/main" id="{00000000-0008-0000-0000-0000012C0000}"/>
            </a:ext>
          </a:extLst>
        </xdr:cNvPr>
        <xdr:cNvSpPr txBox="1">
          <a:spLocks noChangeArrowheads="1"/>
        </xdr:cNvSpPr>
      </xdr:nvSpPr>
      <xdr:spPr bwMode="auto">
        <a:xfrm>
          <a:off x="1143000" y="9210675"/>
          <a:ext cx="3476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Ved sin underskrift erklærer entreprenøren ikke at have ubetalt forfalden gæld til det offentlige jf. lov á 21. december 1994.</a:t>
          </a:r>
        </a:p>
      </xdr:txBody>
    </xdr:sp>
    <xdr:clientData/>
  </xdr:twoCellAnchor>
  <xdr:twoCellAnchor>
    <xdr:from>
      <xdr:col>1</xdr:col>
      <xdr:colOff>95250</xdr:colOff>
      <xdr:row>1</xdr:row>
      <xdr:rowOff>85725</xdr:rowOff>
    </xdr:from>
    <xdr:to>
      <xdr:col>2</xdr:col>
      <xdr:colOff>361950</xdr:colOff>
      <xdr:row>4</xdr:row>
      <xdr:rowOff>142875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00000000-0008-0000-0000-00000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850" y="257175"/>
          <a:ext cx="771525" cy="86677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556260</xdr:colOff>
          <xdr:row>21</xdr:row>
          <xdr:rowOff>152400</xdr:rowOff>
        </xdr:from>
        <xdr:to>
          <xdr:col>2</xdr:col>
          <xdr:colOff>2362200</xdr:colOff>
          <xdr:row>24</xdr:row>
          <xdr:rowOff>83820</xdr:rowOff>
        </xdr:to>
        <xdr:sp macro="" textlink="">
          <xdr:nvSpPr>
            <xdr:cNvPr id="11267" name="CommandButton1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42</xdr:row>
      <xdr:rowOff>257175</xdr:rowOff>
    </xdr:from>
    <xdr:to>
      <xdr:col>8</xdr:col>
      <xdr:colOff>333375</xdr:colOff>
      <xdr:row>42</xdr:row>
      <xdr:rowOff>561975</xdr:rowOff>
    </xdr:to>
    <xdr:sp macro="" textlink="">
      <xdr:nvSpPr>
        <xdr:cNvPr id="12289" name="Text Box 1">
          <a:extLst>
            <a:ext uri="{FF2B5EF4-FFF2-40B4-BE49-F238E27FC236}">
              <a16:creationId xmlns:a16="http://schemas.microsoft.com/office/drawing/2014/main" id="{00000000-0008-0000-0100-000001300000}"/>
            </a:ext>
          </a:extLst>
        </xdr:cNvPr>
        <xdr:cNvSpPr txBox="1">
          <a:spLocks noChangeArrowheads="1"/>
        </xdr:cNvSpPr>
      </xdr:nvSpPr>
      <xdr:spPr bwMode="auto">
        <a:xfrm>
          <a:off x="866775" y="7562850"/>
          <a:ext cx="424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Ved sin underskrift erklærer entreprenøren ikke at have ubetalt forfalden gæld til det offentlige jf. lov á 21. december 1994.</a:t>
          </a:r>
        </a:p>
      </xdr:txBody>
    </xdr:sp>
    <xdr:clientData/>
  </xdr:twoCellAnchor>
  <xdr:twoCellAnchor>
    <xdr:from>
      <xdr:col>1</xdr:col>
      <xdr:colOff>95250</xdr:colOff>
      <xdr:row>1</xdr:row>
      <xdr:rowOff>85725</xdr:rowOff>
    </xdr:from>
    <xdr:to>
      <xdr:col>2</xdr:col>
      <xdr:colOff>200025</xdr:colOff>
      <xdr:row>4</xdr:row>
      <xdr:rowOff>142875</xdr:rowOff>
    </xdr:to>
    <xdr:pic>
      <xdr:nvPicPr>
        <xdr:cNvPr id="12292" name="Picture 4">
          <a:extLst>
            <a:ext uri="{FF2B5EF4-FFF2-40B4-BE49-F238E27FC236}">
              <a16:creationId xmlns:a16="http://schemas.microsoft.com/office/drawing/2014/main" id="{00000000-0008-0000-0100-000004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257175"/>
          <a:ext cx="609600" cy="7143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166687</xdr:rowOff>
    </xdr:from>
    <xdr:to>
      <xdr:col>11</xdr:col>
      <xdr:colOff>333375</xdr:colOff>
      <xdr:row>36</xdr:row>
      <xdr:rowOff>561975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 txBox="1">
          <a:spLocks noChangeArrowheads="1"/>
        </xdr:cNvSpPr>
      </xdr:nvSpPr>
      <xdr:spPr bwMode="auto">
        <a:xfrm>
          <a:off x="290513" y="9203531"/>
          <a:ext cx="5698331" cy="3952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Ved sin underskrift erklærer entreprenøren på tro og love ikke at have ubetalt forfalden gæld til det offentlige, der overstiger 100.000 kr. jf. lov nr. 336 af 13. maj 1997.</a:t>
          </a:r>
        </a:p>
      </xdr:txBody>
    </xdr:sp>
    <xdr:clientData/>
  </xdr:twoCellAnchor>
  <xdr:twoCellAnchor>
    <xdr:from>
      <xdr:col>0</xdr:col>
      <xdr:colOff>38100</xdr:colOff>
      <xdr:row>0</xdr:row>
      <xdr:rowOff>28575</xdr:rowOff>
    </xdr:from>
    <xdr:to>
      <xdr:col>1</xdr:col>
      <xdr:colOff>361950</xdr:colOff>
      <xdr:row>0</xdr:row>
      <xdr:rowOff>828675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419100"/>
          <a:ext cx="676275" cy="8001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0</xdr:row>
          <xdr:rowOff>30480</xdr:rowOff>
        </xdr:from>
        <xdr:to>
          <xdr:col>13</xdr:col>
          <xdr:colOff>335280</xdr:colOff>
          <xdr:row>0</xdr:row>
          <xdr:rowOff>335280</xdr:rowOff>
        </xdr:to>
        <xdr:sp macro="" textlink="">
          <xdr:nvSpPr>
            <xdr:cNvPr id="9217" name="CommandButton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0</xdr:row>
          <xdr:rowOff>335280</xdr:rowOff>
        </xdr:from>
        <xdr:to>
          <xdr:col>13</xdr:col>
          <xdr:colOff>297180</xdr:colOff>
          <xdr:row>0</xdr:row>
          <xdr:rowOff>609600</xdr:rowOff>
        </xdr:to>
        <xdr:sp macro="" textlink="">
          <xdr:nvSpPr>
            <xdr:cNvPr id="9218" name="CommandButton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kk.dk/Vpl/Projekter/00067/Fase%205-7/&#216;konomistyring/Prisoverslag/Overslag_E02_2804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lbudsliste"/>
      <sheetName val="Bygherreleverancer"/>
      <sheetName val="Vpl - side A"/>
      <sheetName val="Vpl - total overslag"/>
      <sheetName val="Alex I. Hansen - side A"/>
      <sheetName val="AIH - Entrepriseoverslag "/>
      <sheetName val="Zacho Lind"/>
    </sheetNames>
    <sheetDataSet>
      <sheetData sheetId="0"/>
      <sheetData sheetId="1">
        <row r="12">
          <cell r="J12">
            <v>353144</v>
          </cell>
        </row>
        <row r="22">
          <cell r="J22">
            <v>81500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image" Target="../media/image1.emf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printerSettings" Target="../printerSettings/printerSettings15.bin"/><Relationship Id="rId7" Type="http://schemas.openxmlformats.org/officeDocument/2006/relationships/image" Target="../media/image3.emf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2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4.xml"/><Relationship Id="rId9" Type="http://schemas.openxmlformats.org/officeDocument/2006/relationships/image" Target="../media/image4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kkedocweb.kk.dk/Temporary%20Internet%20Files/Content.IE5/4D4829F2/AN_B1%2006.01%20Indeks%20for%20anl&#230;g%20af%20veje.xls" TargetMode="Externa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4">
    <tabColor indexed="10"/>
  </sheetPr>
  <dimension ref="B1:D36"/>
  <sheetViews>
    <sheetView topLeftCell="A15" workbookViewId="0">
      <selection activeCell="C29" sqref="C29"/>
    </sheetView>
  </sheetViews>
  <sheetFormatPr defaultColWidth="9.109375" defaultRowHeight="13.2" x14ac:dyDescent="0.25"/>
  <cols>
    <col min="1" max="1" width="9.109375" style="249"/>
    <col min="2" max="2" width="7.5546875" style="249" customWidth="1"/>
    <col min="3" max="3" width="47.5546875" style="249" customWidth="1"/>
    <col min="4" max="16384" width="9.109375" style="249"/>
  </cols>
  <sheetData>
    <row r="1" spans="2:4" ht="13.8" thickBot="1" x14ac:dyDescent="0.3"/>
    <row r="2" spans="2:4" ht="32.25" customHeight="1" x14ac:dyDescent="0.3">
      <c r="B2" s="250"/>
      <c r="C2" s="266" t="s">
        <v>224</v>
      </c>
      <c r="D2" s="252"/>
    </row>
    <row r="3" spans="2:4" ht="15.6" x14ac:dyDescent="0.3">
      <c r="B3" s="253"/>
      <c r="C3" s="267" t="s">
        <v>559</v>
      </c>
      <c r="D3" s="255"/>
    </row>
    <row r="4" spans="2:4" ht="31.2" x14ac:dyDescent="0.3">
      <c r="B4" s="253"/>
      <c r="C4" s="462" t="s">
        <v>521</v>
      </c>
      <c r="D4" s="255"/>
    </row>
    <row r="5" spans="2:4" ht="15.6" x14ac:dyDescent="0.3">
      <c r="B5" s="253"/>
      <c r="C5" s="267"/>
      <c r="D5" s="255"/>
    </row>
    <row r="6" spans="2:4" x14ac:dyDescent="0.25">
      <c r="B6" s="253"/>
      <c r="C6" s="254"/>
      <c r="D6" s="255"/>
    </row>
    <row r="7" spans="2:4" ht="16.5" customHeight="1" x14ac:dyDescent="0.25">
      <c r="B7" s="253"/>
      <c r="C7" s="254"/>
      <c r="D7" s="255"/>
    </row>
    <row r="8" spans="2:4" ht="22.5" customHeight="1" x14ac:dyDescent="0.3">
      <c r="B8" s="486" t="s">
        <v>352</v>
      </c>
      <c r="C8" s="487"/>
      <c r="D8" s="488"/>
    </row>
    <row r="9" spans="2:4" x14ac:dyDescent="0.25">
      <c r="B9" s="253"/>
      <c r="C9" s="254"/>
      <c r="D9" s="255"/>
    </row>
    <row r="10" spans="2:4" x14ac:dyDescent="0.25">
      <c r="B10" s="253"/>
      <c r="C10" s="254"/>
      <c r="D10" s="255"/>
    </row>
    <row r="11" spans="2:4" x14ac:dyDescent="0.25">
      <c r="B11" s="253"/>
      <c r="C11" s="254"/>
      <c r="D11" s="255"/>
    </row>
    <row r="12" spans="2:4" x14ac:dyDescent="0.25">
      <c r="B12" s="253"/>
      <c r="C12" s="254"/>
      <c r="D12" s="255"/>
    </row>
    <row r="13" spans="2:4" ht="30" x14ac:dyDescent="0.25">
      <c r="B13" s="253"/>
      <c r="C13" s="268" t="s">
        <v>225</v>
      </c>
      <c r="D13" s="255"/>
    </row>
    <row r="14" spans="2:4" ht="15" x14ac:dyDescent="0.25">
      <c r="B14" s="253"/>
      <c r="C14" s="268"/>
      <c r="D14" s="255"/>
    </row>
    <row r="15" spans="2:4" ht="60" x14ac:dyDescent="0.25">
      <c r="B15" s="253"/>
      <c r="C15" s="268" t="s">
        <v>228</v>
      </c>
      <c r="D15" s="255"/>
    </row>
    <row r="16" spans="2:4" ht="15" x14ac:dyDescent="0.25">
      <c r="B16" s="253"/>
      <c r="C16" s="268"/>
      <c r="D16" s="255"/>
    </row>
    <row r="17" spans="2:4" ht="60" x14ac:dyDescent="0.25">
      <c r="B17" s="253"/>
      <c r="C17" s="268" t="s">
        <v>234</v>
      </c>
      <c r="D17" s="255"/>
    </row>
    <row r="18" spans="2:4" x14ac:dyDescent="0.25">
      <c r="B18" s="253"/>
      <c r="C18" s="254"/>
      <c r="D18" s="255"/>
    </row>
    <row r="19" spans="2:4" ht="45" x14ac:dyDescent="0.25">
      <c r="B19" s="253"/>
      <c r="C19" s="268" t="s">
        <v>235</v>
      </c>
      <c r="D19" s="255"/>
    </row>
    <row r="20" spans="2:4" x14ac:dyDescent="0.25">
      <c r="B20" s="253"/>
      <c r="C20" s="265"/>
      <c r="D20" s="255"/>
    </row>
    <row r="21" spans="2:4" ht="30" x14ac:dyDescent="0.25">
      <c r="B21" s="253"/>
      <c r="C21" s="268" t="s">
        <v>236</v>
      </c>
      <c r="D21" s="255"/>
    </row>
    <row r="22" spans="2:4" ht="15" x14ac:dyDescent="0.25">
      <c r="B22" s="253"/>
      <c r="C22" s="268"/>
      <c r="D22" s="255"/>
    </row>
    <row r="23" spans="2:4" ht="15" x14ac:dyDescent="0.25">
      <c r="B23" s="253"/>
      <c r="C23" s="268"/>
      <c r="D23" s="255"/>
    </row>
    <row r="24" spans="2:4" ht="15" x14ac:dyDescent="0.25">
      <c r="B24" s="253"/>
      <c r="C24" s="268"/>
      <c r="D24" s="255"/>
    </row>
    <row r="25" spans="2:4" ht="15" x14ac:dyDescent="0.25">
      <c r="B25" s="253"/>
      <c r="C25" s="268"/>
      <c r="D25" s="255"/>
    </row>
    <row r="26" spans="2:4" ht="15" x14ac:dyDescent="0.25">
      <c r="B26" s="253"/>
      <c r="C26" s="268" t="s">
        <v>237</v>
      </c>
      <c r="D26" s="255"/>
    </row>
    <row r="27" spans="2:4" ht="15" x14ac:dyDescent="0.25">
      <c r="B27" s="253"/>
      <c r="C27" s="268"/>
      <c r="D27" s="255"/>
    </row>
    <row r="28" spans="2:4" ht="31.2" x14ac:dyDescent="0.3">
      <c r="B28" s="253"/>
      <c r="C28" s="274" t="s">
        <v>636</v>
      </c>
      <c r="D28" s="255"/>
    </row>
    <row r="29" spans="2:4" ht="15" x14ac:dyDescent="0.25">
      <c r="B29" s="253"/>
      <c r="C29" s="268"/>
      <c r="D29" s="255"/>
    </row>
    <row r="30" spans="2:4" ht="30" x14ac:dyDescent="0.25">
      <c r="B30" s="253"/>
      <c r="C30" s="268" t="s">
        <v>227</v>
      </c>
      <c r="D30" s="255"/>
    </row>
    <row r="31" spans="2:4" ht="24" hidden="1" customHeight="1" x14ac:dyDescent="0.25">
      <c r="B31" s="253"/>
      <c r="C31" s="254"/>
      <c r="D31" s="255"/>
    </row>
    <row r="32" spans="2:4" x14ac:dyDescent="0.25">
      <c r="B32" s="253"/>
      <c r="C32" s="254"/>
      <c r="D32" s="255"/>
    </row>
    <row r="33" spans="2:4" ht="45" x14ac:dyDescent="0.25">
      <c r="B33" s="253"/>
      <c r="C33" s="268" t="s">
        <v>226</v>
      </c>
      <c r="D33" s="255"/>
    </row>
    <row r="34" spans="2:4" x14ac:dyDescent="0.25">
      <c r="B34" s="253"/>
      <c r="C34" s="254"/>
      <c r="D34" s="255"/>
    </row>
    <row r="35" spans="2:4" x14ac:dyDescent="0.25">
      <c r="B35" s="253"/>
      <c r="C35" s="254"/>
      <c r="D35" s="255"/>
    </row>
    <row r="36" spans="2:4" ht="13.8" thickBot="1" x14ac:dyDescent="0.3">
      <c r="B36" s="257"/>
      <c r="C36" s="258"/>
      <c r="D36" s="259"/>
    </row>
  </sheetData>
  <sheetProtection formatCells="0" formatColumns="0" formatRows="0"/>
  <customSheetViews>
    <customSheetView guid="{0D15794D-33E7-4EDD-A07F-A6066BA93F39}" showRuler="0" topLeftCell="A2">
      <selection activeCell="C10" sqref="C10"/>
      <pageMargins left="0.78740157480314965" right="0.78740157480314965" top="0.98425196850393704" bottom="0.98425196850393704" header="0.39370078740157483" footer="0.39370078740157483"/>
      <pageSetup paperSize="9" orientation="portrait" r:id="rId1"/>
      <headerFooter alignWithMargins="0">
        <oddHeader>&amp;LKøbenhavns Kommune, Teknik- og Miljøforvaltningen
Center for Anlæg og Udbud</oddHeader>
        <oddFooter>&amp;L&amp;F&amp;A&amp;RSide &amp;P</oddFooter>
      </headerFooter>
    </customSheetView>
    <customSheetView guid="{C36BD45E-7A26-427E-9D1C-3938E4714006}" showRuler="0" topLeftCell="A13">
      <selection activeCell="D20" sqref="D20"/>
      <pageMargins left="0.75" right="0.75" top="1" bottom="1" header="0" footer="0"/>
      <pageSetup paperSize="9" orientation="portrait" r:id="rId2"/>
      <headerFooter alignWithMargins="0">
        <oddHeader>&amp;LKøbenhavns Kommune, Teknik- og Miljøforvaltningen
Center for anlæg og Udbud</oddHeader>
      </headerFooter>
    </customSheetView>
  </customSheetViews>
  <mergeCells count="1">
    <mergeCell ref="B8:D8"/>
  </mergeCells>
  <phoneticPr fontId="48" type="noConversion"/>
  <pageMargins left="0.78740157480314965" right="0.78740157480314965" top="0.98425196850393704" bottom="0.98425196850393704" header="0.39370078740157483" footer="0.39370078740157483"/>
  <pageSetup paperSize="9" orientation="portrait" r:id="rId3"/>
  <headerFooter alignWithMargins="0">
    <oddHeader>&amp;LKøbenhavns Kommune, Teknik- og Miljøforvaltningen
Center for Anlæg og Udbud</oddHeader>
    <oddFooter>&amp;L&amp;F&amp;A&amp;RSide &amp;P</oddFooter>
  </headerFooter>
  <drawing r:id="rId4"/>
  <legacyDrawing r:id="rId5"/>
  <controls>
    <mc:AlternateContent xmlns:mc="http://schemas.openxmlformats.org/markup-compatibility/2006">
      <mc:Choice Requires="x14">
        <control shapeId="11267" r:id="rId6" name="CommandButton1">
          <controlPr defaultSize="0" autoLine="0" autoPict="0" r:id="rId7">
            <anchor moveWithCells="1">
              <from>
                <xdr:col>2</xdr:col>
                <xdr:colOff>556260</xdr:colOff>
                <xdr:row>21</xdr:row>
                <xdr:rowOff>152400</xdr:rowOff>
              </from>
              <to>
                <xdr:col>2</xdr:col>
                <xdr:colOff>2362200</xdr:colOff>
                <xdr:row>24</xdr:row>
                <xdr:rowOff>83820</xdr:rowOff>
              </to>
            </anchor>
          </controlPr>
        </control>
      </mc:Choice>
      <mc:Fallback>
        <control shapeId="11267" r:id="rId6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5"/>
  <dimension ref="B1:I43"/>
  <sheetViews>
    <sheetView topLeftCell="A3" workbookViewId="0">
      <selection activeCell="C4" sqref="C4"/>
    </sheetView>
  </sheetViews>
  <sheetFormatPr defaultColWidth="9.109375" defaultRowHeight="13.2" x14ac:dyDescent="0.25"/>
  <cols>
    <col min="1" max="1" width="5" style="249" customWidth="1"/>
    <col min="2" max="2" width="7.5546875" style="249" customWidth="1"/>
    <col min="3" max="3" width="12.88671875" style="249" customWidth="1"/>
    <col min="4" max="4" width="9.6640625" style="249" customWidth="1"/>
    <col min="5" max="16384" width="9.109375" style="249"/>
  </cols>
  <sheetData>
    <row r="1" spans="2:9" ht="13.8" thickBot="1" x14ac:dyDescent="0.3"/>
    <row r="2" spans="2:9" ht="21.75" customHeight="1" x14ac:dyDescent="0.25">
      <c r="B2" s="250"/>
      <c r="C2" s="271" t="s">
        <v>224</v>
      </c>
      <c r="D2" s="251"/>
      <c r="E2" s="251"/>
      <c r="F2" s="251"/>
      <c r="G2" s="251"/>
      <c r="H2" s="251"/>
      <c r="I2" s="252"/>
    </row>
    <row r="3" spans="2:9" ht="13.8" x14ac:dyDescent="0.25">
      <c r="B3" s="253"/>
      <c r="C3" s="272" t="s">
        <v>559</v>
      </c>
      <c r="D3" s="254"/>
      <c r="E3" s="254"/>
      <c r="F3" s="254"/>
      <c r="G3" s="254"/>
      <c r="H3" s="254"/>
      <c r="I3" s="255"/>
    </row>
    <row r="4" spans="2:9" ht="13.8" x14ac:dyDescent="0.25">
      <c r="B4" s="253"/>
      <c r="C4" s="272"/>
      <c r="D4" s="254"/>
      <c r="E4" s="254"/>
      <c r="F4" s="254"/>
      <c r="G4" s="254"/>
      <c r="H4" s="254"/>
      <c r="I4" s="255"/>
    </row>
    <row r="5" spans="2:9" ht="15.6" x14ac:dyDescent="0.3">
      <c r="B5" s="253"/>
      <c r="C5" s="269"/>
      <c r="D5" s="254"/>
      <c r="E5" s="254"/>
      <c r="F5" s="254"/>
      <c r="G5" s="254"/>
      <c r="H5" s="254"/>
      <c r="I5" s="255"/>
    </row>
    <row r="6" spans="2:9" x14ac:dyDescent="0.25">
      <c r="B6" s="253"/>
      <c r="C6" s="254"/>
      <c r="D6" s="254"/>
      <c r="E6" s="254"/>
      <c r="F6" s="254"/>
      <c r="G6" s="254"/>
      <c r="H6" s="254"/>
      <c r="I6" s="255"/>
    </row>
    <row r="7" spans="2:9" ht="21" x14ac:dyDescent="0.4">
      <c r="B7" s="253"/>
      <c r="C7" s="264" t="s">
        <v>328</v>
      </c>
      <c r="D7" s="254"/>
      <c r="E7" s="254"/>
      <c r="F7" s="254"/>
      <c r="G7" s="254"/>
      <c r="H7" s="254"/>
      <c r="I7" s="255"/>
    </row>
    <row r="8" spans="2:9" ht="14.4" x14ac:dyDescent="0.25">
      <c r="B8" s="253"/>
      <c r="C8" s="260"/>
      <c r="D8" s="254"/>
      <c r="E8" s="254"/>
      <c r="F8" s="254"/>
      <c r="G8" s="254"/>
      <c r="H8" s="254"/>
      <c r="I8" s="255"/>
    </row>
    <row r="9" spans="2:9" ht="15" customHeight="1" x14ac:dyDescent="0.25">
      <c r="B9" s="253"/>
      <c r="C9" s="256" t="s">
        <v>329</v>
      </c>
      <c r="D9" s="254"/>
      <c r="E9" s="256"/>
      <c r="F9" s="256"/>
      <c r="G9" s="254"/>
      <c r="H9" s="254"/>
      <c r="I9" s="255"/>
    </row>
    <row r="10" spans="2:9" ht="15" customHeight="1" x14ac:dyDescent="0.25">
      <c r="B10" s="253"/>
      <c r="C10" s="256" t="s">
        <v>330</v>
      </c>
      <c r="D10" s="254"/>
      <c r="E10" s="256"/>
      <c r="F10" s="256"/>
      <c r="G10" s="254"/>
      <c r="H10" s="254"/>
      <c r="I10" s="255"/>
    </row>
    <row r="11" spans="2:9" ht="15" customHeight="1" x14ac:dyDescent="0.25">
      <c r="B11" s="253"/>
      <c r="C11" s="256" t="s">
        <v>331</v>
      </c>
      <c r="D11" s="254"/>
      <c r="E11" s="256"/>
      <c r="F11" s="256"/>
      <c r="G11" s="254"/>
      <c r="H11" s="254"/>
      <c r="I11" s="255"/>
    </row>
    <row r="12" spans="2:9" ht="17.399999999999999" x14ac:dyDescent="0.3">
      <c r="B12" s="253"/>
      <c r="C12" s="261"/>
      <c r="D12" s="254"/>
      <c r="E12" s="254"/>
      <c r="F12" s="254"/>
      <c r="G12" s="254"/>
      <c r="H12" s="254"/>
      <c r="I12" s="255"/>
    </row>
    <row r="13" spans="2:9" ht="17.399999999999999" x14ac:dyDescent="0.3">
      <c r="B13" s="253"/>
      <c r="C13" s="270" t="s">
        <v>182</v>
      </c>
      <c r="D13" s="270"/>
      <c r="E13" s="492"/>
      <c r="F13" s="492"/>
      <c r="G13" s="492"/>
      <c r="H13" s="492"/>
      <c r="I13" s="255"/>
    </row>
    <row r="14" spans="2:9" ht="6.75" customHeight="1" x14ac:dyDescent="0.25">
      <c r="B14" s="253"/>
      <c r="C14" s="254"/>
      <c r="D14" s="254"/>
      <c r="E14" s="254"/>
      <c r="F14" s="254"/>
      <c r="G14" s="254"/>
      <c r="H14" s="254"/>
      <c r="I14" s="255"/>
    </row>
    <row r="15" spans="2:9" ht="17.399999999999999" x14ac:dyDescent="0.3">
      <c r="B15" s="253"/>
      <c r="C15" s="270" t="s">
        <v>183</v>
      </c>
      <c r="D15" s="270"/>
      <c r="E15" s="492"/>
      <c r="F15" s="492"/>
      <c r="G15" s="492"/>
      <c r="H15" s="492"/>
      <c r="I15" s="255"/>
    </row>
    <row r="16" spans="2:9" x14ac:dyDescent="0.25">
      <c r="B16" s="253"/>
      <c r="C16" s="254"/>
      <c r="D16" s="254"/>
      <c r="E16" s="254"/>
      <c r="F16" s="254"/>
      <c r="G16" s="254"/>
      <c r="H16" s="254"/>
      <c r="I16" s="255"/>
    </row>
    <row r="17" spans="2:9" ht="14.4" x14ac:dyDescent="0.25">
      <c r="B17" s="253"/>
      <c r="C17" s="262" t="s">
        <v>223</v>
      </c>
      <c r="D17" s="254"/>
      <c r="E17" s="254"/>
      <c r="F17" s="254"/>
      <c r="G17" s="254"/>
      <c r="H17" s="254"/>
      <c r="I17" s="255"/>
    </row>
    <row r="18" spans="2:9" ht="21" customHeight="1" x14ac:dyDescent="0.25">
      <c r="B18" s="253"/>
      <c r="C18" s="263" t="s">
        <v>224</v>
      </c>
      <c r="D18" s="254"/>
      <c r="E18" s="254"/>
      <c r="F18" s="254"/>
      <c r="G18" s="254"/>
      <c r="H18" s="254"/>
      <c r="I18" s="255"/>
    </row>
    <row r="19" spans="2:9" ht="21" customHeight="1" x14ac:dyDescent="0.25">
      <c r="B19" s="253"/>
      <c r="C19" s="263" t="s">
        <v>559</v>
      </c>
      <c r="D19" s="254"/>
      <c r="E19" s="254"/>
      <c r="F19" s="254"/>
      <c r="G19" s="254"/>
      <c r="H19" s="254"/>
      <c r="I19" s="255"/>
    </row>
    <row r="20" spans="2:9" ht="21" customHeight="1" x14ac:dyDescent="0.25">
      <c r="B20" s="253"/>
      <c r="C20" s="263" t="s">
        <v>521</v>
      </c>
      <c r="D20" s="254"/>
      <c r="E20" s="254"/>
      <c r="F20" s="254"/>
      <c r="G20" s="254"/>
      <c r="H20" s="254"/>
      <c r="I20" s="255"/>
    </row>
    <row r="21" spans="2:9" x14ac:dyDescent="0.25">
      <c r="B21" s="253"/>
      <c r="C21" s="254"/>
      <c r="D21" s="254"/>
      <c r="E21" s="254"/>
      <c r="F21" s="254"/>
      <c r="G21" s="254"/>
      <c r="H21" s="254"/>
      <c r="I21" s="255"/>
    </row>
    <row r="22" spans="2:9" x14ac:dyDescent="0.25">
      <c r="B22" s="253"/>
      <c r="C22" s="254"/>
      <c r="D22" s="254"/>
      <c r="E22" s="254"/>
      <c r="F22" s="254"/>
      <c r="G22" s="254"/>
      <c r="H22" s="254"/>
      <c r="I22" s="255"/>
    </row>
    <row r="23" spans="2:9" x14ac:dyDescent="0.25">
      <c r="B23" s="253"/>
      <c r="C23" s="254"/>
      <c r="D23" s="254"/>
      <c r="E23" s="254"/>
      <c r="F23" s="254"/>
      <c r="G23" s="254"/>
      <c r="H23" s="254"/>
      <c r="I23" s="255"/>
    </row>
    <row r="24" spans="2:9" ht="12.75" customHeight="1" x14ac:dyDescent="0.25">
      <c r="B24" s="253"/>
      <c r="C24" s="262" t="s">
        <v>233</v>
      </c>
      <c r="D24" s="254"/>
      <c r="E24" s="254"/>
      <c r="F24" s="254"/>
      <c r="G24" s="254"/>
      <c r="H24" s="254"/>
      <c r="I24" s="255"/>
    </row>
    <row r="25" spans="2:9" ht="6.75" customHeight="1" x14ac:dyDescent="0.25">
      <c r="B25" s="253"/>
      <c r="C25" s="262"/>
      <c r="D25" s="254"/>
      <c r="E25" s="254"/>
      <c r="F25" s="254"/>
      <c r="G25" s="254"/>
      <c r="H25" s="254"/>
      <c r="I25" s="255"/>
    </row>
    <row r="26" spans="2:9" ht="12.75" customHeight="1" x14ac:dyDescent="0.25">
      <c r="B26" s="253"/>
      <c r="C26" s="489" t="s">
        <v>229</v>
      </c>
      <c r="D26" s="491"/>
      <c r="E26" s="491"/>
      <c r="F26" s="491"/>
      <c r="G26" s="491"/>
      <c r="H26" s="491"/>
      <c r="I26" s="255"/>
    </row>
    <row r="27" spans="2:9" ht="6.75" customHeight="1" x14ac:dyDescent="0.25">
      <c r="B27" s="253"/>
      <c r="C27" s="262"/>
      <c r="D27" s="254"/>
      <c r="E27" s="254"/>
      <c r="F27" s="254"/>
      <c r="G27" s="262"/>
      <c r="H27" s="254"/>
      <c r="I27" s="255"/>
    </row>
    <row r="28" spans="2:9" ht="12.75" customHeight="1" x14ac:dyDescent="0.25">
      <c r="B28" s="253"/>
      <c r="C28" s="489" t="s">
        <v>230</v>
      </c>
      <c r="D28" s="493"/>
      <c r="E28" s="493"/>
      <c r="F28" s="493"/>
      <c r="G28" s="493"/>
      <c r="H28" s="493"/>
      <c r="I28" s="255"/>
    </row>
    <row r="29" spans="2:9" ht="6.75" customHeight="1" x14ac:dyDescent="0.25">
      <c r="B29" s="253"/>
      <c r="C29" s="262"/>
      <c r="D29" s="254"/>
      <c r="E29" s="254"/>
      <c r="F29" s="254"/>
      <c r="G29" s="262"/>
      <c r="H29" s="254"/>
      <c r="I29" s="255"/>
    </row>
    <row r="30" spans="2:9" ht="12.75" customHeight="1" x14ac:dyDescent="0.25">
      <c r="B30" s="253"/>
      <c r="C30" s="489" t="s">
        <v>231</v>
      </c>
      <c r="D30" s="491"/>
      <c r="E30" s="491"/>
      <c r="F30" s="491"/>
      <c r="G30" s="491"/>
      <c r="H30" s="491"/>
      <c r="I30" s="255"/>
    </row>
    <row r="31" spans="2:9" ht="6.75" customHeight="1" x14ac:dyDescent="0.25">
      <c r="B31" s="253"/>
      <c r="C31" s="262"/>
      <c r="D31" s="254"/>
      <c r="E31" s="254"/>
      <c r="F31" s="254"/>
      <c r="G31" s="262"/>
      <c r="H31" s="254"/>
      <c r="I31" s="255"/>
    </row>
    <row r="32" spans="2:9" ht="12.75" customHeight="1" x14ac:dyDescent="0.25">
      <c r="B32" s="253"/>
      <c r="C32" s="489" t="s">
        <v>232</v>
      </c>
      <c r="D32" s="490"/>
      <c r="E32" s="254"/>
      <c r="F32" s="254"/>
      <c r="G32" s="254"/>
      <c r="H32" s="254"/>
      <c r="I32" s="255"/>
    </row>
    <row r="33" spans="2:9" ht="14.4" x14ac:dyDescent="0.25">
      <c r="B33" s="253"/>
      <c r="C33" s="262"/>
      <c r="D33" s="254"/>
      <c r="E33" s="254"/>
      <c r="F33" s="254"/>
      <c r="G33" s="254"/>
      <c r="H33" s="254"/>
      <c r="I33" s="255"/>
    </row>
    <row r="34" spans="2:9" x14ac:dyDescent="0.25">
      <c r="B34" s="253"/>
      <c r="C34" s="254"/>
      <c r="D34" s="254"/>
      <c r="E34" s="254"/>
      <c r="F34" s="254"/>
      <c r="G34" s="254"/>
      <c r="H34" s="254"/>
      <c r="I34" s="255"/>
    </row>
    <row r="35" spans="2:9" x14ac:dyDescent="0.25">
      <c r="B35" s="253"/>
      <c r="C35" s="254"/>
      <c r="D35" s="254"/>
      <c r="E35" s="254"/>
      <c r="F35" s="254"/>
      <c r="G35" s="254"/>
      <c r="H35" s="254"/>
      <c r="I35" s="255"/>
    </row>
    <row r="36" spans="2:9" x14ac:dyDescent="0.25">
      <c r="B36" s="253"/>
      <c r="C36" s="254"/>
      <c r="D36" s="254"/>
      <c r="E36" s="254"/>
      <c r="F36" s="254"/>
      <c r="G36" s="254"/>
      <c r="H36" s="254"/>
      <c r="I36" s="255"/>
    </row>
    <row r="37" spans="2:9" x14ac:dyDescent="0.25">
      <c r="B37" s="253"/>
      <c r="C37" s="254"/>
      <c r="D37" s="254"/>
      <c r="E37" s="254"/>
      <c r="F37" s="254"/>
      <c r="G37" s="254"/>
      <c r="H37" s="254"/>
      <c r="I37" s="255"/>
    </row>
    <row r="38" spans="2:9" x14ac:dyDescent="0.25">
      <c r="B38" s="253"/>
      <c r="C38" s="254"/>
      <c r="D38" s="254"/>
      <c r="E38" s="254"/>
      <c r="F38" s="254"/>
      <c r="G38" s="254"/>
      <c r="H38" s="254"/>
      <c r="I38" s="255"/>
    </row>
    <row r="39" spans="2:9" x14ac:dyDescent="0.25">
      <c r="B39" s="253"/>
      <c r="C39" s="254"/>
      <c r="D39" s="254"/>
      <c r="E39" s="254"/>
      <c r="F39" s="254"/>
      <c r="G39" s="254"/>
      <c r="H39" s="254"/>
      <c r="I39" s="255"/>
    </row>
    <row r="40" spans="2:9" x14ac:dyDescent="0.25">
      <c r="B40" s="253"/>
      <c r="C40" s="254"/>
      <c r="D40" s="254"/>
      <c r="E40" s="254"/>
      <c r="F40" s="254"/>
      <c r="G40" s="254"/>
      <c r="H40" s="254"/>
      <c r="I40" s="255"/>
    </row>
    <row r="41" spans="2:9" x14ac:dyDescent="0.25">
      <c r="B41" s="253"/>
      <c r="C41" s="254"/>
      <c r="D41" s="254"/>
      <c r="E41" s="254"/>
      <c r="F41" s="254"/>
      <c r="G41" s="254"/>
      <c r="H41" s="254"/>
      <c r="I41" s="255"/>
    </row>
    <row r="42" spans="2:9" x14ac:dyDescent="0.25">
      <c r="B42" s="253"/>
      <c r="C42" s="254"/>
      <c r="D42" s="254"/>
      <c r="E42" s="254"/>
      <c r="F42" s="254"/>
      <c r="G42" s="254"/>
      <c r="H42" s="254"/>
      <c r="I42" s="255"/>
    </row>
    <row r="43" spans="2:9" ht="13.8" thickBot="1" x14ac:dyDescent="0.3">
      <c r="B43" s="257"/>
      <c r="C43" s="258"/>
      <c r="D43" s="258"/>
      <c r="E43" s="258"/>
      <c r="F43" s="258"/>
      <c r="G43" s="258"/>
      <c r="H43" s="258"/>
      <c r="I43" s="259"/>
    </row>
  </sheetData>
  <sheetProtection formatCells="0" formatColumns="0" formatRows="0"/>
  <customSheetViews>
    <customSheetView guid="{0D15794D-33E7-4EDD-A07F-A6066BA93F39}" showRuler="0">
      <selection activeCell="E13" sqref="E13:H13"/>
      <pageMargins left="0.78740157480314965" right="0.78740157480314965" top="0.98425196850393704" bottom="0.98425196850393704" header="0.35433070866141736" footer="0.19685039370078741"/>
      <pageSetup paperSize="9" orientation="portrait" r:id="rId1"/>
      <headerFooter alignWithMargins="0">
        <oddHeader>&amp;LKøbenhavns Kommune, Teknik- og Miljøforvaltningen
Center for Anlæg og Udbud</oddHeader>
        <oddFooter>&amp;L&amp;F &amp;A&amp;R&amp;P af &amp;N</oddFooter>
      </headerFooter>
    </customSheetView>
    <customSheetView guid="{C36BD45E-7A26-427E-9D1C-3938E4714006}" showRuler="0">
      <selection activeCell="G17" sqref="G17"/>
      <pageMargins left="0.75" right="0.75" top="1" bottom="1" header="0" footer="0"/>
      <pageSetup paperSize="9" orientation="portrait" r:id="rId2"/>
      <headerFooter alignWithMargins="0">
        <oddHeader>&amp;LKøbenhavns Kommune, Teknik- og Miljøforvaltningen
Center for anlæg og Udbud</oddHeader>
      </headerFooter>
    </customSheetView>
  </customSheetViews>
  <mergeCells count="6">
    <mergeCell ref="C32:D32"/>
    <mergeCell ref="C30:H30"/>
    <mergeCell ref="E13:H13"/>
    <mergeCell ref="E15:H15"/>
    <mergeCell ref="C26:H26"/>
    <mergeCell ref="C28:H28"/>
  </mergeCells>
  <phoneticPr fontId="48" type="noConversion"/>
  <pageMargins left="0.78740157480314965" right="0.78740157480314965" top="0.98425196850393704" bottom="0.98425196850393704" header="0.35433070866141736" footer="0.19685039370078741"/>
  <pageSetup paperSize="9" orientation="portrait" r:id="rId3"/>
  <headerFooter alignWithMargins="0">
    <oddHeader>&amp;LKøbenhavns Kommune, Teknik- og Miljøforvaltningen
Center for Anlæg og Udbud</oddHeader>
    <oddFooter>&amp;L&amp;F &amp;A&amp;R&amp;P af &amp;N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1">
    <pageSetUpPr fitToPage="1"/>
  </sheetPr>
  <dimension ref="A1:Y41"/>
  <sheetViews>
    <sheetView view="pageLayout" topLeftCell="A15" zoomScale="80" zoomScaleNormal="100" zoomScalePageLayoutView="80" workbookViewId="0">
      <selection activeCell="N1" sqref="N1"/>
    </sheetView>
  </sheetViews>
  <sheetFormatPr defaultColWidth="7.88671875" defaultRowHeight="15" x14ac:dyDescent="0.25"/>
  <cols>
    <col min="1" max="1" width="3.88671875" style="18" customWidth="1"/>
    <col min="2" max="2" width="9.33203125" style="18" customWidth="1"/>
    <col min="3" max="3" width="9" style="18" customWidth="1"/>
    <col min="4" max="4" width="7.88671875" style="18" customWidth="1"/>
    <col min="5" max="5" width="5.6640625" style="18" customWidth="1"/>
    <col min="6" max="6" width="7.88671875" style="18" customWidth="1"/>
    <col min="7" max="7" width="4.88671875" style="18" customWidth="1"/>
    <col min="8" max="8" width="10" style="18" customWidth="1"/>
    <col min="9" max="9" width="5.5546875" style="18" customWidth="1"/>
    <col min="10" max="10" width="2.44140625" style="18" customWidth="1"/>
    <col min="11" max="11" width="14.6640625" style="18" customWidth="1"/>
    <col min="12" max="12" width="6.44140625" style="18" customWidth="1"/>
    <col min="13" max="13" width="7.88671875" style="18" customWidth="1"/>
    <col min="14" max="14" width="12.109375" style="18" customWidth="1"/>
    <col min="15" max="16384" width="7.88671875" style="18"/>
  </cols>
  <sheetData>
    <row r="1" spans="1:13" s="94" customFormat="1" ht="105" customHeight="1" x14ac:dyDescent="0.25">
      <c r="A1" s="155"/>
      <c r="B1" s="156"/>
      <c r="C1" s="506" t="s">
        <v>392</v>
      </c>
      <c r="D1" s="507"/>
      <c r="E1" s="507"/>
      <c r="F1" s="507"/>
      <c r="G1" s="507"/>
      <c r="H1" s="507"/>
      <c r="I1" s="507"/>
      <c r="J1" s="507"/>
      <c r="K1" s="507"/>
      <c r="L1" s="157"/>
      <c r="M1" s="151"/>
    </row>
    <row r="2" spans="1:13" s="94" customFormat="1" ht="21" customHeight="1" x14ac:dyDescent="0.25">
      <c r="A2" s="158"/>
      <c r="B2" s="159" t="s">
        <v>182</v>
      </c>
      <c r="C2" s="160"/>
      <c r="D2" s="501"/>
      <c r="E2" s="502"/>
      <c r="F2" s="502"/>
      <c r="G2" s="502"/>
      <c r="H2" s="502"/>
      <c r="I2" s="502"/>
      <c r="J2" s="502"/>
      <c r="K2" s="503"/>
      <c r="L2" s="161"/>
      <c r="M2" s="151"/>
    </row>
    <row r="3" spans="1:13" s="94" customFormat="1" ht="21" customHeight="1" x14ac:dyDescent="0.25">
      <c r="A3" s="158"/>
      <c r="B3" s="159" t="s">
        <v>183</v>
      </c>
      <c r="C3" s="160"/>
      <c r="D3" s="501"/>
      <c r="E3" s="504"/>
      <c r="F3" s="504"/>
      <c r="G3" s="504"/>
      <c r="H3" s="504"/>
      <c r="I3" s="504"/>
      <c r="J3" s="504"/>
      <c r="K3" s="505"/>
      <c r="L3" s="161"/>
      <c r="M3" s="151"/>
    </row>
    <row r="4" spans="1:13" s="94" customFormat="1" ht="23.25" customHeight="1" x14ac:dyDescent="0.25">
      <c r="A4" s="158"/>
      <c r="B4" s="512" t="s">
        <v>393</v>
      </c>
      <c r="C4" s="512"/>
      <c r="D4" s="512"/>
      <c r="E4" s="512"/>
      <c r="F4" s="512"/>
      <c r="G4" s="512"/>
      <c r="H4" s="512"/>
      <c r="I4" s="512"/>
      <c r="J4" s="512"/>
      <c r="K4" s="512"/>
      <c r="L4" s="161"/>
      <c r="M4" s="151"/>
    </row>
    <row r="5" spans="1:13" s="94" customFormat="1" ht="23.25" customHeight="1" x14ac:dyDescent="0.25">
      <c r="A5" s="515" t="e">
        <f ca="1">WordNum(K25)</f>
        <v>#NAME?</v>
      </c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7"/>
      <c r="M5" s="151"/>
    </row>
    <row r="6" spans="1:13" s="94" customFormat="1" ht="15" customHeight="1" x14ac:dyDescent="0.25">
      <c r="A6" s="95"/>
      <c r="B6" s="96"/>
      <c r="C6" s="96"/>
      <c r="D6" s="96"/>
      <c r="E6" s="96"/>
      <c r="F6" s="96"/>
      <c r="G6" s="96"/>
      <c r="H6" s="96"/>
      <c r="I6" s="96"/>
      <c r="J6" s="96"/>
      <c r="K6" s="96"/>
      <c r="L6" s="97"/>
      <c r="M6" s="151"/>
    </row>
    <row r="7" spans="1:13" s="94" customFormat="1" ht="15.6" x14ac:dyDescent="0.3">
      <c r="A7" s="93"/>
      <c r="B7" s="98" t="s">
        <v>90</v>
      </c>
      <c r="C7" s="99" t="s">
        <v>91</v>
      </c>
      <c r="D7" s="18"/>
      <c r="E7" s="18"/>
      <c r="F7" s="18"/>
      <c r="G7" s="18"/>
      <c r="H7" s="18"/>
      <c r="I7" s="18"/>
      <c r="J7" s="18"/>
      <c r="K7" s="100" t="s">
        <v>92</v>
      </c>
      <c r="L7" s="97"/>
      <c r="M7" s="154"/>
    </row>
    <row r="8" spans="1:13" x14ac:dyDescent="0.25">
      <c r="A8" s="101"/>
      <c r="B8" s="102" t="s">
        <v>93</v>
      </c>
      <c r="C8" s="103" t="s">
        <v>94</v>
      </c>
      <c r="D8" s="103"/>
      <c r="E8" s="103"/>
      <c r="F8" s="103"/>
      <c r="G8" s="103"/>
      <c r="H8" s="103"/>
      <c r="I8" s="104" t="s">
        <v>0</v>
      </c>
      <c r="J8" s="105"/>
      <c r="K8" s="106">
        <f>HP01_Kontrakt</f>
        <v>0</v>
      </c>
      <c r="L8" s="107"/>
      <c r="M8" s="150"/>
    </row>
    <row r="9" spans="1:13" x14ac:dyDescent="0.25">
      <c r="A9" s="101"/>
      <c r="B9" s="102" t="s">
        <v>95</v>
      </c>
      <c r="C9" s="103" t="s">
        <v>1</v>
      </c>
      <c r="D9" s="103"/>
      <c r="E9" s="103"/>
      <c r="F9" s="103"/>
      <c r="G9" s="103"/>
      <c r="H9" s="103"/>
      <c r="I9" s="104" t="s">
        <v>0</v>
      </c>
      <c r="J9" s="105"/>
      <c r="K9" s="106">
        <f>HP02_Kontrakt</f>
        <v>0</v>
      </c>
      <c r="L9" s="107"/>
      <c r="M9" s="150"/>
    </row>
    <row r="10" spans="1:13" x14ac:dyDescent="0.25">
      <c r="A10" s="101"/>
      <c r="B10" s="102" t="s">
        <v>96</v>
      </c>
      <c r="C10" s="103" t="s">
        <v>2</v>
      </c>
      <c r="D10" s="103"/>
      <c r="E10" s="103"/>
      <c r="F10" s="103"/>
      <c r="G10" s="103"/>
      <c r="H10" s="103"/>
      <c r="I10" s="104" t="s">
        <v>0</v>
      </c>
      <c r="J10" s="105"/>
      <c r="K10" s="106">
        <f>HP03_Kontrakt</f>
        <v>0</v>
      </c>
      <c r="L10" s="107"/>
      <c r="M10" s="150"/>
    </row>
    <row r="11" spans="1:13" x14ac:dyDescent="0.25">
      <c r="A11" s="101"/>
      <c r="B11" s="102" t="s">
        <v>97</v>
      </c>
      <c r="C11" s="103" t="s">
        <v>3</v>
      </c>
      <c r="D11" s="103"/>
      <c r="E11" s="103"/>
      <c r="F11" s="103"/>
      <c r="G11" s="103"/>
      <c r="H11" s="103"/>
      <c r="I11" s="104" t="s">
        <v>0</v>
      </c>
      <c r="J11" s="105"/>
      <c r="K11" s="106">
        <f>HP04_Kontrakt</f>
        <v>0</v>
      </c>
      <c r="L11" s="107"/>
      <c r="M11" s="150"/>
    </row>
    <row r="12" spans="1:13" x14ac:dyDescent="0.25">
      <c r="A12" s="101"/>
      <c r="B12" s="102" t="s">
        <v>98</v>
      </c>
      <c r="C12" s="103" t="s">
        <v>99</v>
      </c>
      <c r="D12" s="103"/>
      <c r="E12" s="103"/>
      <c r="F12" s="103"/>
      <c r="G12" s="103"/>
      <c r="H12" s="103"/>
      <c r="I12" s="104" t="s">
        <v>0</v>
      </c>
      <c r="J12" s="105"/>
      <c r="K12" s="106">
        <f>HP05_Kontrakt</f>
        <v>0</v>
      </c>
      <c r="L12" s="107"/>
      <c r="M12" s="150"/>
    </row>
    <row r="13" spans="1:13" x14ac:dyDescent="0.25">
      <c r="A13" s="101"/>
      <c r="B13" s="102" t="s">
        <v>114</v>
      </c>
      <c r="C13" s="103" t="s">
        <v>45</v>
      </c>
      <c r="D13" s="103"/>
      <c r="E13" s="103"/>
      <c r="F13" s="103"/>
      <c r="G13" s="103"/>
      <c r="H13" s="103"/>
      <c r="I13" s="104" t="s">
        <v>0</v>
      </c>
      <c r="J13" s="105"/>
      <c r="K13" s="106">
        <f>HP06_Kontrakt</f>
        <v>0</v>
      </c>
      <c r="L13" s="107"/>
      <c r="M13" s="150"/>
    </row>
    <row r="14" spans="1:13" x14ac:dyDescent="0.25">
      <c r="A14" s="101"/>
      <c r="B14" s="102" t="s">
        <v>100</v>
      </c>
      <c r="C14" s="103" t="s">
        <v>5</v>
      </c>
      <c r="D14" s="103"/>
      <c r="E14" s="103"/>
      <c r="F14" s="103"/>
      <c r="G14" s="103"/>
      <c r="H14" s="103"/>
      <c r="I14" s="104" t="s">
        <v>0</v>
      </c>
      <c r="J14" s="105"/>
      <c r="K14" s="106">
        <f>HP07_Kontrakt</f>
        <v>0</v>
      </c>
      <c r="L14" s="107"/>
      <c r="M14" s="150"/>
    </row>
    <row r="15" spans="1:13" x14ac:dyDescent="0.25">
      <c r="A15" s="101"/>
      <c r="B15" s="102" t="s">
        <v>101</v>
      </c>
      <c r="C15" s="103" t="s">
        <v>50</v>
      </c>
      <c r="D15" s="103"/>
      <c r="E15" s="103"/>
      <c r="F15" s="103"/>
      <c r="G15" s="103"/>
      <c r="H15" s="103"/>
      <c r="I15" s="104" t="s">
        <v>0</v>
      </c>
      <c r="J15" s="105"/>
      <c r="K15" s="106">
        <f>HP08_Kontrakt</f>
        <v>0</v>
      </c>
      <c r="L15" s="107"/>
      <c r="M15" s="150"/>
    </row>
    <row r="16" spans="1:13" x14ac:dyDescent="0.25">
      <c r="A16" s="101"/>
      <c r="B16" s="102" t="s">
        <v>102</v>
      </c>
      <c r="C16" s="103" t="s">
        <v>6</v>
      </c>
      <c r="D16" s="103"/>
      <c r="E16" s="103"/>
      <c r="F16" s="103"/>
      <c r="G16" s="103"/>
      <c r="H16" s="103"/>
      <c r="I16" s="104" t="s">
        <v>0</v>
      </c>
      <c r="J16" s="105"/>
      <c r="K16" s="106">
        <f>HP09_Kontrakt</f>
        <v>0</v>
      </c>
      <c r="L16" s="107"/>
      <c r="M16" s="150"/>
    </row>
    <row r="17" spans="1:25" x14ac:dyDescent="0.25">
      <c r="A17" s="101"/>
      <c r="B17" s="102" t="s">
        <v>103</v>
      </c>
      <c r="C17" s="103" t="s">
        <v>7</v>
      </c>
      <c r="D17" s="103"/>
      <c r="E17" s="103"/>
      <c r="F17" s="103"/>
      <c r="G17" s="103"/>
      <c r="H17" s="103"/>
      <c r="I17" s="104" t="s">
        <v>0</v>
      </c>
      <c r="J17" s="105"/>
      <c r="K17" s="106">
        <f>HP10_Kontrakt</f>
        <v>0</v>
      </c>
      <c r="L17" s="107"/>
      <c r="M17" s="150"/>
    </row>
    <row r="18" spans="1:25" x14ac:dyDescent="0.25">
      <c r="A18" s="101"/>
      <c r="B18" s="102" t="s">
        <v>104</v>
      </c>
      <c r="C18" s="103" t="s">
        <v>8</v>
      </c>
      <c r="D18" s="103"/>
      <c r="E18" s="103"/>
      <c r="F18" s="103"/>
      <c r="H18" s="103"/>
      <c r="I18" s="104" t="s">
        <v>0</v>
      </c>
      <c r="J18" s="105"/>
      <c r="K18" s="106">
        <f>HP11_kontrakt</f>
        <v>0</v>
      </c>
      <c r="L18" s="107"/>
      <c r="M18" s="150"/>
    </row>
    <row r="19" spans="1:25" x14ac:dyDescent="0.25">
      <c r="A19" s="101"/>
      <c r="B19" s="102" t="s">
        <v>115</v>
      </c>
      <c r="C19" s="103" t="s">
        <v>9</v>
      </c>
      <c r="D19" s="103"/>
      <c r="E19" s="103"/>
      <c r="F19" s="103"/>
      <c r="G19" s="103"/>
      <c r="H19" s="103"/>
      <c r="I19" s="104" t="s">
        <v>0</v>
      </c>
      <c r="J19" s="105"/>
      <c r="K19" s="106">
        <f>HP12_Kontrakt</f>
        <v>0</v>
      </c>
      <c r="L19" s="107"/>
      <c r="M19" s="150"/>
    </row>
    <row r="20" spans="1:25" x14ac:dyDescent="0.25">
      <c r="A20" s="101"/>
      <c r="B20" s="102" t="s">
        <v>105</v>
      </c>
      <c r="C20" s="103" t="s">
        <v>10</v>
      </c>
      <c r="D20" s="103"/>
      <c r="E20" s="103"/>
      <c r="F20" s="103"/>
      <c r="G20" s="103"/>
      <c r="H20" s="103"/>
      <c r="I20" s="104" t="s">
        <v>0</v>
      </c>
      <c r="J20" s="105"/>
      <c r="K20" s="106">
        <f>HP13_Kontrakt</f>
        <v>0</v>
      </c>
      <c r="L20" s="107"/>
      <c r="M20" s="150"/>
    </row>
    <row r="21" spans="1:25" x14ac:dyDescent="0.25">
      <c r="A21" s="101"/>
      <c r="B21" s="102" t="s">
        <v>106</v>
      </c>
      <c r="C21" s="276" t="s">
        <v>140</v>
      </c>
      <c r="D21" s="103"/>
      <c r="E21" s="103"/>
      <c r="F21" s="103"/>
      <c r="G21" s="103"/>
      <c r="H21" s="103"/>
      <c r="I21" s="104" t="s">
        <v>0</v>
      </c>
      <c r="J21" s="105"/>
      <c r="K21" s="106">
        <f>Tilbudsliste!I544</f>
        <v>0</v>
      </c>
      <c r="L21" s="107"/>
      <c r="M21" s="150"/>
    </row>
    <row r="22" spans="1:25" ht="15.6" x14ac:dyDescent="0.25">
      <c r="A22" s="101"/>
      <c r="B22" s="102" t="s">
        <v>376</v>
      </c>
      <c r="C22" s="276" t="s">
        <v>139</v>
      </c>
      <c r="D22" s="103"/>
      <c r="E22" s="103"/>
      <c r="F22" s="103"/>
      <c r="G22" s="103"/>
      <c r="H22" s="103"/>
      <c r="I22" s="104" t="s">
        <v>0</v>
      </c>
      <c r="J22" s="105"/>
      <c r="K22" s="106">
        <f>Tilbudsliste!I550</f>
        <v>0</v>
      </c>
      <c r="L22" s="107"/>
      <c r="M22" s="150"/>
      <c r="N22" s="109"/>
    </row>
    <row r="23" spans="1:25" x14ac:dyDescent="0.25">
      <c r="A23" s="101"/>
      <c r="B23" s="102" t="s">
        <v>377</v>
      </c>
      <c r="C23" s="103" t="s">
        <v>11</v>
      </c>
      <c r="D23" s="103"/>
      <c r="E23" s="103"/>
      <c r="F23" s="103"/>
      <c r="G23" s="103"/>
      <c r="H23" s="103"/>
      <c r="I23" s="104" t="s">
        <v>0</v>
      </c>
      <c r="J23" s="105"/>
      <c r="K23" s="106">
        <f>HP14_Kontrakt</f>
        <v>0</v>
      </c>
      <c r="L23" s="107"/>
      <c r="M23" s="150"/>
      <c r="N23" s="111"/>
    </row>
    <row r="24" spans="1:25" ht="13.5" customHeight="1" x14ac:dyDescent="0.25">
      <c r="A24" s="101"/>
      <c r="J24" s="108"/>
      <c r="L24" s="107"/>
      <c r="M24" s="150"/>
      <c r="N24" s="111"/>
    </row>
    <row r="25" spans="1:25" s="119" customFormat="1" ht="15.75" customHeight="1" thickBot="1" x14ac:dyDescent="0.35">
      <c r="A25" s="101"/>
      <c r="B25" s="513" t="s">
        <v>394</v>
      </c>
      <c r="C25" s="514"/>
      <c r="D25" s="514"/>
      <c r="E25" s="514"/>
      <c r="F25" s="514"/>
      <c r="G25" s="514"/>
      <c r="H25" s="514"/>
      <c r="I25" s="100" t="s">
        <v>107</v>
      </c>
      <c r="J25" s="108"/>
      <c r="K25" s="110">
        <f>SUM(K8:K24)</f>
        <v>0</v>
      </c>
      <c r="L25" s="118"/>
      <c r="M25" s="152"/>
      <c r="N25" s="508"/>
      <c r="O25" s="508"/>
      <c r="P25" s="508"/>
      <c r="Q25" s="508"/>
      <c r="R25" s="508"/>
    </row>
    <row r="26" spans="1:25" s="119" customFormat="1" ht="22.95" customHeight="1" thickTop="1" x14ac:dyDescent="0.3">
      <c r="A26" s="101"/>
      <c r="B26" s="98"/>
      <c r="C26" s="18"/>
      <c r="D26" s="112"/>
      <c r="E26" s="112"/>
      <c r="F26" s="112"/>
      <c r="G26" s="112"/>
      <c r="H26" s="94"/>
      <c r="I26" s="100"/>
      <c r="J26" s="108"/>
      <c r="K26" s="113"/>
      <c r="L26" s="124"/>
      <c r="M26" s="152"/>
      <c r="N26" s="508"/>
      <c r="O26" s="508"/>
      <c r="P26" s="508"/>
      <c r="Q26" s="508"/>
      <c r="R26" s="508"/>
    </row>
    <row r="27" spans="1:25" s="94" customFormat="1" ht="29.25" customHeight="1" x14ac:dyDescent="0.3">
      <c r="A27" s="114"/>
      <c r="B27" s="510"/>
      <c r="C27" s="511"/>
      <c r="D27" s="511"/>
      <c r="E27" s="511"/>
      <c r="F27" s="511"/>
      <c r="G27" s="511"/>
      <c r="H27" s="511"/>
      <c r="I27" s="115"/>
      <c r="J27" s="116"/>
      <c r="K27" s="117"/>
      <c r="L27" s="126"/>
      <c r="M27" s="150"/>
      <c r="N27" s="500" t="s">
        <v>176</v>
      </c>
      <c r="O27" s="500"/>
      <c r="P27" s="500"/>
      <c r="Q27" s="500"/>
      <c r="R27" s="500"/>
      <c r="S27" s="275"/>
      <c r="T27" s="275"/>
      <c r="U27" s="275"/>
      <c r="V27" s="275"/>
      <c r="W27" s="275"/>
      <c r="X27" s="275"/>
      <c r="Y27" s="275"/>
    </row>
    <row r="28" spans="1:25" s="94" customFormat="1" ht="16.5" customHeight="1" x14ac:dyDescent="0.35">
      <c r="A28" s="120"/>
      <c r="B28" s="509"/>
      <c r="C28" s="509"/>
      <c r="D28" s="509"/>
      <c r="E28" s="509"/>
      <c r="F28" s="509"/>
      <c r="G28" s="509"/>
      <c r="H28" s="509"/>
      <c r="I28" s="121"/>
      <c r="J28" s="122"/>
      <c r="K28" s="123"/>
      <c r="L28" s="107"/>
      <c r="M28" s="150"/>
      <c r="N28" s="500"/>
      <c r="O28" s="500"/>
      <c r="P28" s="500"/>
      <c r="Q28" s="500"/>
      <c r="R28" s="500"/>
      <c r="S28" s="275"/>
      <c r="T28" s="275"/>
      <c r="U28" s="275"/>
      <c r="V28" s="275"/>
      <c r="W28" s="275"/>
      <c r="X28" s="275"/>
      <c r="Y28" s="275"/>
    </row>
    <row r="29" spans="1:25" s="94" customFormat="1" ht="16.5" customHeight="1" x14ac:dyDescent="0.25">
      <c r="A29" s="125"/>
      <c r="B29" s="497" t="s">
        <v>353</v>
      </c>
      <c r="C29" s="497"/>
      <c r="D29" s="497"/>
      <c r="E29" s="497"/>
      <c r="F29" s="497"/>
      <c r="G29" s="497"/>
      <c r="H29" s="497"/>
      <c r="I29" s="497"/>
      <c r="J29" s="497"/>
      <c r="K29" s="497"/>
      <c r="L29" s="129"/>
      <c r="M29" s="150"/>
      <c r="N29" s="500"/>
      <c r="O29" s="500"/>
      <c r="P29" s="500"/>
      <c r="Q29" s="500"/>
      <c r="R29" s="500"/>
    </row>
    <row r="30" spans="1:25" s="94" customFormat="1" ht="30.75" customHeight="1" x14ac:dyDescent="0.25">
      <c r="A30" s="127"/>
      <c r="B30" s="498"/>
      <c r="C30" s="498"/>
      <c r="D30" s="498"/>
      <c r="E30" s="498"/>
      <c r="F30" s="498"/>
      <c r="G30" s="498"/>
      <c r="H30" s="498"/>
      <c r="I30" s="498"/>
      <c r="J30" s="498"/>
      <c r="K30" s="498"/>
      <c r="L30" s="135"/>
      <c r="M30" s="150"/>
      <c r="N30" s="109"/>
      <c r="O30" s="18"/>
      <c r="P30" s="18"/>
      <c r="Q30" s="18"/>
      <c r="R30" s="136"/>
      <c r="S30" s="136"/>
    </row>
    <row r="31" spans="1:25" s="94" customFormat="1" ht="27" customHeight="1" x14ac:dyDescent="0.25">
      <c r="A31" s="128"/>
      <c r="B31" s="499"/>
      <c r="C31" s="499"/>
      <c r="D31" s="499"/>
      <c r="E31" s="499"/>
      <c r="F31" s="499"/>
      <c r="G31" s="499"/>
      <c r="H31" s="499"/>
      <c r="I31" s="499"/>
      <c r="J31" s="499"/>
      <c r="K31" s="499"/>
      <c r="L31" s="135"/>
      <c r="M31" s="150"/>
      <c r="N31" s="111"/>
      <c r="O31" s="18"/>
      <c r="P31" s="18"/>
      <c r="Q31" s="18"/>
      <c r="R31" s="136"/>
      <c r="S31" s="136"/>
    </row>
    <row r="32" spans="1:25" s="94" customFormat="1" ht="19.95" customHeight="1" x14ac:dyDescent="0.3">
      <c r="A32" s="130"/>
      <c r="B32" s="131" t="s">
        <v>108</v>
      </c>
      <c r="C32" s="132"/>
      <c r="D32" s="132"/>
      <c r="E32" s="132"/>
      <c r="F32" s="132"/>
      <c r="G32" s="132"/>
      <c r="H32" s="133"/>
      <c r="I32" s="134"/>
      <c r="J32" s="133"/>
      <c r="K32" s="133"/>
      <c r="L32" s="135"/>
      <c r="M32" s="150"/>
      <c r="N32" s="109"/>
      <c r="O32" s="18"/>
      <c r="P32" s="18"/>
      <c r="Q32" s="18"/>
      <c r="R32" s="136"/>
      <c r="S32" s="136"/>
    </row>
    <row r="33" spans="1:19" s="94" customFormat="1" ht="19.95" customHeight="1" x14ac:dyDescent="0.25">
      <c r="A33" s="130"/>
      <c r="B33" s="496" t="s">
        <v>109</v>
      </c>
      <c r="C33" s="496"/>
      <c r="D33" s="496"/>
      <c r="E33" s="137"/>
      <c r="F33" s="137"/>
      <c r="G33" s="137"/>
      <c r="H33" s="133"/>
      <c r="I33" s="134"/>
      <c r="J33" s="133"/>
      <c r="K33" s="133"/>
      <c r="L33" s="135"/>
      <c r="M33" s="150"/>
      <c r="N33" s="111"/>
      <c r="O33" s="18"/>
      <c r="P33" s="18"/>
      <c r="Q33" s="18"/>
      <c r="R33" s="136"/>
      <c r="S33" s="136"/>
    </row>
    <row r="34" spans="1:19" s="94" customFormat="1" ht="33" customHeight="1" x14ac:dyDescent="0.25">
      <c r="A34" s="130"/>
      <c r="B34" s="137" t="s">
        <v>110</v>
      </c>
      <c r="C34" s="137"/>
      <c r="D34" s="137"/>
      <c r="E34" s="137"/>
      <c r="F34" s="133"/>
      <c r="G34" s="137"/>
      <c r="H34" s="133"/>
      <c r="I34" s="134"/>
      <c r="J34" s="133"/>
      <c r="K34" s="133"/>
      <c r="L34" s="135"/>
      <c r="M34" s="150"/>
      <c r="N34" s="109"/>
      <c r="O34" s="18"/>
      <c r="P34" s="18"/>
      <c r="Q34" s="18"/>
    </row>
    <row r="35" spans="1:19" s="94" customFormat="1" ht="51" customHeight="1" thickBot="1" x14ac:dyDescent="0.3">
      <c r="A35" s="130"/>
      <c r="B35" s="133" t="s">
        <v>111</v>
      </c>
      <c r="C35" s="133"/>
      <c r="D35" s="137"/>
      <c r="E35" s="137"/>
      <c r="F35" s="137"/>
      <c r="G35" s="137"/>
      <c r="H35" s="133"/>
      <c r="I35" s="138"/>
      <c r="J35" s="133"/>
      <c r="K35" s="133"/>
      <c r="L35" s="141"/>
      <c r="M35" s="150"/>
      <c r="N35" s="111"/>
      <c r="O35" s="18"/>
      <c r="P35" s="18"/>
      <c r="Q35" s="18"/>
    </row>
    <row r="36" spans="1:19" s="94" customFormat="1" ht="15.6" x14ac:dyDescent="0.25">
      <c r="A36" s="130"/>
      <c r="B36" s="495" t="s">
        <v>113</v>
      </c>
      <c r="C36" s="495"/>
      <c r="D36" s="495"/>
      <c r="E36" s="139"/>
      <c r="F36" s="139"/>
      <c r="G36" s="139"/>
      <c r="H36" s="133"/>
      <c r="I36" s="133" t="s">
        <v>112</v>
      </c>
      <c r="J36" s="139"/>
      <c r="K36" s="139"/>
      <c r="L36" s="151"/>
      <c r="M36" s="150"/>
      <c r="N36" s="109"/>
      <c r="O36" s="18"/>
      <c r="P36" s="18"/>
      <c r="Q36" s="18"/>
    </row>
    <row r="37" spans="1:19" ht="15.6" thickBot="1" x14ac:dyDescent="0.3">
      <c r="A37" s="140"/>
      <c r="B37" s="494"/>
      <c r="C37" s="494"/>
      <c r="D37" s="494"/>
      <c r="E37" s="494"/>
      <c r="F37" s="494"/>
      <c r="G37" s="494"/>
      <c r="H37" s="494"/>
      <c r="I37" s="494"/>
      <c r="J37" s="494"/>
      <c r="K37" s="494"/>
      <c r="L37" s="150"/>
      <c r="M37" s="150"/>
    </row>
    <row r="38" spans="1:19" x14ac:dyDescent="0.25">
      <c r="A38" s="94"/>
      <c r="B38" s="153"/>
      <c r="C38" s="153"/>
      <c r="D38" s="153"/>
      <c r="E38" s="153"/>
      <c r="F38" s="153"/>
      <c r="G38" s="153"/>
      <c r="H38" s="151"/>
      <c r="I38" s="151"/>
      <c r="J38" s="151"/>
      <c r="K38" s="151"/>
      <c r="L38" s="150"/>
      <c r="M38" s="150"/>
    </row>
    <row r="39" spans="1:19" x14ac:dyDescent="0.25">
      <c r="A39" s="150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</row>
    <row r="40" spans="1:19" x14ac:dyDescent="0.25">
      <c r="A40" s="150"/>
      <c r="B40" s="150"/>
      <c r="C40" s="150"/>
      <c r="D40" s="150"/>
      <c r="E40" s="150"/>
      <c r="F40" s="150"/>
      <c r="G40" s="150"/>
      <c r="H40" s="150"/>
      <c r="I40" s="150"/>
      <c r="J40" s="150"/>
      <c r="K40" s="150"/>
    </row>
    <row r="41" spans="1:19" x14ac:dyDescent="0.25">
      <c r="A41" s="150"/>
      <c r="B41" s="150"/>
      <c r="C41" s="150"/>
      <c r="D41" s="150"/>
      <c r="E41" s="150"/>
      <c r="F41" s="150"/>
      <c r="G41" s="150"/>
      <c r="H41" s="150"/>
      <c r="I41" s="150"/>
      <c r="J41" s="150"/>
      <c r="K41" s="150"/>
    </row>
  </sheetData>
  <sheetProtection formatCells="0" formatColumns="0" formatRows="0"/>
  <customSheetViews>
    <customSheetView guid="{0D15794D-33E7-4EDD-A07F-A6066BA93F39}" fitToPage="1" showRuler="0">
      <selection activeCell="O3" sqref="O3"/>
      <pageMargins left="0.73" right="0.24" top="0.96" bottom="0.6" header="0.34" footer="0.19685039370078741"/>
      <printOptions horizontalCentered="1"/>
      <pageSetup paperSize="9" scale="90" orientation="portrait" horizontalDpi="300" verticalDpi="300" r:id="rId1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&amp;L&amp;8&amp;F &amp;A&amp;R&amp;"Times New Roman,Normal"&amp;P af &amp;N</oddFooter>
      </headerFooter>
    </customSheetView>
    <customSheetView guid="{C36BD45E-7A26-427E-9D1C-3938E4714006}" fitToPage="1" showRuler="0">
      <pageMargins left="0.73" right="0.24" top="0.96" bottom="0.6" header="0.34" footer="0.19685039370078741"/>
      <printOptions horizontalCentered="1"/>
      <pageSetup paperSize="9" scale="90" orientation="portrait" horizontalDpi="300" verticalDpi="300" r:id="rId2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&amp;L&amp;8&amp;Z&amp;F&amp;R&amp;"Times New Roman,Normal"Dato: &amp;D</oddFooter>
      </headerFooter>
    </customSheetView>
  </customSheetViews>
  <mergeCells count="14">
    <mergeCell ref="D2:K2"/>
    <mergeCell ref="D3:K3"/>
    <mergeCell ref="C1:K1"/>
    <mergeCell ref="N25:R26"/>
    <mergeCell ref="B28:H28"/>
    <mergeCell ref="B27:H27"/>
    <mergeCell ref="B4:K4"/>
    <mergeCell ref="B25:H25"/>
    <mergeCell ref="A5:L5"/>
    <mergeCell ref="B37:K37"/>
    <mergeCell ref="B36:D36"/>
    <mergeCell ref="B33:D33"/>
    <mergeCell ref="B29:K31"/>
    <mergeCell ref="N27:R29"/>
  </mergeCells>
  <phoneticPr fontId="0" type="noConversion"/>
  <conditionalFormatting sqref="K8:K25">
    <cfRule type="cellIs" dxfId="24" priority="1" stopIfTrue="1" operator="equal">
      <formula>0</formula>
    </cfRule>
  </conditionalFormatting>
  <printOptions horizontalCentered="1"/>
  <pageMargins left="0.73" right="0.24" top="0.96" bottom="0.6" header="0.34" footer="0.19685039370078741"/>
  <pageSetup paperSize="9" scale="68" orientation="portrait" horizontalDpi="300" verticalDpi="300" r:id="rId3"/>
  <headerFooter alignWithMargins="0">
    <oddHeader>&amp;L&amp;"Times New Roman,Normal"&amp;12Københavns Kommune, Klima-, Miljø- og Teknikforvaltningen
Afdeling for Mobilitet, Klimatilpasning og Byvedligehold&amp;R&amp;"Times New Roman,Normal"&amp;12 &amp;A side &amp;P af &amp;N</oddHeader>
    <oddFooter>&amp;L&amp;8&amp;F &amp;A&amp;R&amp;"Times New Roman,Normal"&amp;P af &amp;N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2"/>
  <dimension ref="A1:T778"/>
  <sheetViews>
    <sheetView view="pageBreakPreview" topLeftCell="A18" zoomScaleNormal="85" zoomScaleSheetLayoutView="100" workbookViewId="0">
      <selection activeCell="B33" sqref="A33:B33"/>
    </sheetView>
  </sheetViews>
  <sheetFormatPr defaultColWidth="7.88671875" defaultRowHeight="15" x14ac:dyDescent="0.25"/>
  <cols>
    <col min="1" max="1" width="5.5546875" style="32" customWidth="1"/>
    <col min="2" max="2" width="4.33203125" style="33" customWidth="1"/>
    <col min="3" max="3" width="3.88671875" style="34" customWidth="1"/>
    <col min="4" max="4" width="50.5546875" style="35" customWidth="1"/>
    <col min="5" max="5" width="7.44140625" style="36" customWidth="1"/>
    <col min="6" max="6" width="2.88671875" style="36" customWidth="1"/>
    <col min="7" max="7" width="11.5546875" style="39" customWidth="1"/>
    <col min="8" max="9" width="11.5546875" style="40" customWidth="1"/>
    <col min="10" max="10" width="2.6640625" style="18" customWidth="1"/>
    <col min="11" max="13" width="11.5546875" style="18" customWidth="1"/>
    <col min="14" max="14" width="2.6640625" style="18" customWidth="1"/>
    <col min="15" max="16" width="11.5546875" style="18" customWidth="1"/>
    <col min="17" max="17" width="2.6640625" style="18" customWidth="1"/>
    <col min="18" max="16384" width="7.88671875" style="18"/>
  </cols>
  <sheetData>
    <row r="1" spans="1:20" s="13" customFormat="1" ht="25.5" customHeight="1" x14ac:dyDescent="0.3">
      <c r="A1" s="521" t="s">
        <v>128</v>
      </c>
      <c r="B1" s="522"/>
      <c r="C1" s="522"/>
      <c r="D1" s="522"/>
      <c r="E1" s="522"/>
      <c r="F1" s="522"/>
      <c r="G1" s="523" t="s">
        <v>129</v>
      </c>
      <c r="H1" s="524"/>
      <c r="I1" s="525"/>
      <c r="J1" s="12"/>
      <c r="K1" s="526" t="s">
        <v>136</v>
      </c>
      <c r="L1" s="528"/>
      <c r="M1" s="527"/>
      <c r="N1" s="12"/>
      <c r="O1" s="526" t="s">
        <v>127</v>
      </c>
      <c r="P1" s="527"/>
      <c r="Q1" s="147"/>
      <c r="R1" s="147"/>
      <c r="S1" s="147"/>
      <c r="T1" s="147"/>
    </row>
    <row r="2" spans="1:20" s="15" customFormat="1" ht="34.5" customHeight="1" x14ac:dyDescent="0.25">
      <c r="A2" s="1" t="s">
        <v>12</v>
      </c>
      <c r="B2" s="2" t="s">
        <v>13</v>
      </c>
      <c r="C2" s="3" t="s">
        <v>14</v>
      </c>
      <c r="D2" s="4" t="s">
        <v>91</v>
      </c>
      <c r="E2" s="5" t="s">
        <v>130</v>
      </c>
      <c r="F2" s="6"/>
      <c r="G2" s="7" t="s">
        <v>131</v>
      </c>
      <c r="H2" s="8" t="s">
        <v>132</v>
      </c>
      <c r="I2" s="9" t="s">
        <v>133</v>
      </c>
      <c r="J2" s="14"/>
      <c r="K2" s="10" t="s">
        <v>137</v>
      </c>
      <c r="L2" s="11" t="s">
        <v>138</v>
      </c>
      <c r="M2" s="9" t="s">
        <v>133</v>
      </c>
      <c r="N2" s="14"/>
      <c r="O2" s="10" t="s">
        <v>131</v>
      </c>
      <c r="P2" s="9" t="s">
        <v>133</v>
      </c>
      <c r="Q2" s="148"/>
      <c r="R2" s="148"/>
      <c r="S2" s="148"/>
      <c r="T2" s="148"/>
    </row>
    <row r="3" spans="1:20" s="296" customFormat="1" ht="15.6" x14ac:dyDescent="0.25">
      <c r="A3" s="300">
        <v>1</v>
      </c>
      <c r="B3" s="301"/>
      <c r="C3" s="302"/>
      <c r="D3" s="303" t="s">
        <v>94</v>
      </c>
      <c r="E3" s="304"/>
      <c r="F3" s="305"/>
      <c r="G3" s="306"/>
      <c r="H3" s="307"/>
      <c r="I3" s="308"/>
      <c r="K3" s="309"/>
      <c r="L3" s="310"/>
      <c r="M3" s="311"/>
      <c r="O3" s="309"/>
      <c r="P3" s="308"/>
    </row>
    <row r="4" spans="1:20" s="296" customFormat="1" x14ac:dyDescent="0.25">
      <c r="A4" s="312"/>
      <c r="B4" s="313"/>
      <c r="C4" s="302"/>
      <c r="D4" s="314"/>
      <c r="E4" s="304"/>
      <c r="F4" s="305"/>
      <c r="G4" s="306"/>
      <c r="H4" s="307"/>
      <c r="I4" s="308"/>
      <c r="K4" s="309"/>
      <c r="L4" s="310"/>
      <c r="M4" s="311"/>
      <c r="O4" s="309"/>
      <c r="P4" s="308"/>
    </row>
    <row r="5" spans="1:20" s="296" customFormat="1" x14ac:dyDescent="0.25">
      <c r="A5" s="312">
        <v>1</v>
      </c>
      <c r="B5" s="313">
        <v>1</v>
      </c>
      <c r="C5" s="302"/>
      <c r="D5" s="314" t="s">
        <v>94</v>
      </c>
      <c r="E5" s="304"/>
      <c r="F5" s="305"/>
      <c r="G5" s="306"/>
      <c r="H5" s="307"/>
      <c r="I5" s="308"/>
      <c r="K5" s="309"/>
      <c r="L5" s="310"/>
      <c r="M5" s="311"/>
      <c r="O5" s="309"/>
      <c r="P5" s="308"/>
    </row>
    <row r="6" spans="1:20" s="296" customFormat="1" x14ac:dyDescent="0.25">
      <c r="A6" s="312"/>
      <c r="B6" s="313"/>
      <c r="C6" s="302"/>
      <c r="D6" s="314"/>
      <c r="E6" s="304"/>
      <c r="F6" s="305"/>
      <c r="G6" s="306"/>
      <c r="H6" s="307"/>
      <c r="I6" s="308"/>
      <c r="K6" s="309"/>
      <c r="L6" s="298"/>
      <c r="M6" s="311"/>
      <c r="O6" s="309"/>
      <c r="P6" s="308"/>
    </row>
    <row r="7" spans="1:20" s="296" customFormat="1" x14ac:dyDescent="0.25">
      <c r="A7" s="288"/>
      <c r="B7" s="289"/>
      <c r="C7" s="290">
        <v>1</v>
      </c>
      <c r="D7" s="315" t="s">
        <v>20</v>
      </c>
      <c r="E7" s="273" t="s">
        <v>21</v>
      </c>
      <c r="F7" s="292"/>
      <c r="G7" s="316">
        <v>1</v>
      </c>
      <c r="H7" s="294"/>
      <c r="I7" s="295">
        <f>G7*H7</f>
        <v>0</v>
      </c>
      <c r="K7" s="297"/>
      <c r="L7" s="298">
        <f>G7+K7</f>
        <v>1</v>
      </c>
      <c r="M7" s="299">
        <f>H7*L7</f>
        <v>0</v>
      </c>
      <c r="O7" s="297"/>
      <c r="P7" s="295">
        <f>H7*O7</f>
        <v>0</v>
      </c>
    </row>
    <row r="8" spans="1:20" s="296" customFormat="1" x14ac:dyDescent="0.25">
      <c r="A8" s="288"/>
      <c r="B8" s="289"/>
      <c r="C8" s="290">
        <v>2</v>
      </c>
      <c r="D8" s="291" t="s">
        <v>22</v>
      </c>
      <c r="E8" s="273" t="s">
        <v>21</v>
      </c>
      <c r="F8" s="292"/>
      <c r="G8" s="316">
        <v>1</v>
      </c>
      <c r="H8" s="294"/>
      <c r="I8" s="295">
        <f>G8*H8</f>
        <v>0</v>
      </c>
      <c r="K8" s="297"/>
      <c r="L8" s="298">
        <f>G8+K8</f>
        <v>1</v>
      </c>
      <c r="M8" s="299">
        <f>H8*L8</f>
        <v>0</v>
      </c>
      <c r="O8" s="297"/>
      <c r="P8" s="295">
        <f>H8*O8</f>
        <v>0</v>
      </c>
    </row>
    <row r="9" spans="1:20" s="296" customFormat="1" x14ac:dyDescent="0.25">
      <c r="A9" s="288"/>
      <c r="B9" s="289"/>
      <c r="C9" s="290">
        <v>3</v>
      </c>
      <c r="D9" s="291" t="s">
        <v>23</v>
      </c>
      <c r="E9" s="273" t="s">
        <v>21</v>
      </c>
      <c r="F9" s="292"/>
      <c r="G9" s="316">
        <v>1</v>
      </c>
      <c r="H9" s="294"/>
      <c r="I9" s="295">
        <f>G9*H9</f>
        <v>0</v>
      </c>
      <c r="K9" s="297"/>
      <c r="L9" s="298">
        <f>G9+K9</f>
        <v>1</v>
      </c>
      <c r="M9" s="299">
        <f>H9*L9</f>
        <v>0</v>
      </c>
      <c r="O9" s="297"/>
      <c r="P9" s="295">
        <f>H9*O9</f>
        <v>0</v>
      </c>
    </row>
    <row r="10" spans="1:20" s="296" customFormat="1" ht="30" x14ac:dyDescent="0.25">
      <c r="A10" s="288"/>
      <c r="B10" s="289"/>
      <c r="C10" s="290">
        <v>4</v>
      </c>
      <c r="D10" s="291" t="s">
        <v>172</v>
      </c>
      <c r="E10" s="273" t="s">
        <v>29</v>
      </c>
      <c r="F10" s="292"/>
      <c r="G10" s="316"/>
      <c r="H10" s="294"/>
      <c r="I10" s="295">
        <f t="shared" ref="I10" si="0">G10*H10</f>
        <v>0</v>
      </c>
      <c r="K10" s="297"/>
      <c r="L10" s="298">
        <f>G10+K10</f>
        <v>0</v>
      </c>
      <c r="M10" s="299">
        <f>H10*L10</f>
        <v>0</v>
      </c>
      <c r="O10" s="297"/>
      <c r="P10" s="295">
        <f>H10*O10</f>
        <v>0</v>
      </c>
    </row>
    <row r="11" spans="1:20" s="296" customFormat="1" x14ac:dyDescent="0.25">
      <c r="A11" s="346"/>
      <c r="B11" s="347"/>
      <c r="C11" s="348"/>
      <c r="D11" s="349"/>
      <c r="E11" s="350"/>
      <c r="F11" s="351"/>
      <c r="G11" s="449"/>
      <c r="H11" s="353"/>
      <c r="I11" s="318"/>
      <c r="K11" s="354"/>
      <c r="L11" s="298"/>
      <c r="M11" s="320"/>
      <c r="O11" s="354"/>
      <c r="P11" s="318"/>
    </row>
    <row r="12" spans="1:20" s="296" customFormat="1" ht="30" customHeight="1" thickBot="1" x14ac:dyDescent="0.3">
      <c r="A12" s="312"/>
      <c r="B12" s="313"/>
      <c r="C12" s="302"/>
      <c r="D12" s="303" t="s">
        <v>24</v>
      </c>
      <c r="E12" s="304"/>
      <c r="F12" s="305"/>
      <c r="G12" s="321"/>
      <c r="H12" s="317"/>
      <c r="I12" s="322">
        <f>SUM(I5:I11)</f>
        <v>0</v>
      </c>
      <c r="K12" s="319"/>
      <c r="L12" s="298"/>
      <c r="M12" s="323">
        <f>SUM(M5:M11)</f>
        <v>0</v>
      </c>
      <c r="O12" s="319"/>
      <c r="P12" s="322">
        <f>SUM(P5:P11)</f>
        <v>0</v>
      </c>
    </row>
    <row r="13" spans="1:20" s="296" customFormat="1" ht="30" customHeight="1" x14ac:dyDescent="0.25">
      <c r="A13" s="312"/>
      <c r="B13" s="313"/>
      <c r="C13" s="302"/>
      <c r="D13" s="314"/>
      <c r="E13" s="304"/>
      <c r="F13" s="305"/>
      <c r="G13" s="321"/>
      <c r="H13" s="317"/>
      <c r="I13" s="324"/>
      <c r="K13" s="319"/>
      <c r="L13" s="298"/>
      <c r="M13" s="325"/>
      <c r="O13" s="319"/>
      <c r="P13" s="324"/>
    </row>
    <row r="14" spans="1:20" s="296" customFormat="1" ht="30" customHeight="1" x14ac:dyDescent="0.25">
      <c r="A14" s="300">
        <v>2</v>
      </c>
      <c r="B14" s="301"/>
      <c r="C14" s="302"/>
      <c r="D14" s="470" t="s">
        <v>1</v>
      </c>
      <c r="E14" s="304"/>
      <c r="F14" s="305"/>
      <c r="G14" s="321"/>
      <c r="H14" s="317"/>
      <c r="I14" s="295"/>
      <c r="K14" s="319"/>
      <c r="L14" s="298"/>
      <c r="M14" s="299"/>
      <c r="O14" s="319"/>
      <c r="P14" s="295"/>
    </row>
    <row r="15" spans="1:20" s="296" customFormat="1" ht="30" customHeight="1" x14ac:dyDescent="0.25">
      <c r="A15" s="300"/>
      <c r="B15" s="301"/>
      <c r="C15" s="302"/>
      <c r="D15" s="303"/>
      <c r="E15" s="304"/>
      <c r="F15" s="305"/>
      <c r="G15" s="321"/>
      <c r="H15" s="317"/>
      <c r="I15" s="295"/>
      <c r="K15" s="319"/>
      <c r="L15" s="298"/>
      <c r="M15" s="299"/>
      <c r="O15" s="319"/>
      <c r="P15" s="295"/>
    </row>
    <row r="16" spans="1:20" s="296" customFormat="1" ht="30" customHeight="1" x14ac:dyDescent="0.25">
      <c r="A16" s="312">
        <v>2</v>
      </c>
      <c r="B16" s="313">
        <v>1</v>
      </c>
      <c r="C16" s="302"/>
      <c r="D16" s="314" t="s">
        <v>530</v>
      </c>
      <c r="E16" s="304"/>
      <c r="F16" s="305"/>
      <c r="G16" s="321"/>
      <c r="H16" s="317"/>
      <c r="I16" s="295"/>
      <c r="K16" s="319"/>
      <c r="L16" s="298"/>
      <c r="M16" s="299"/>
      <c r="O16" s="319"/>
      <c r="P16" s="295"/>
    </row>
    <row r="17" spans="1:16" s="296" customFormat="1" ht="30" customHeight="1" x14ac:dyDescent="0.25">
      <c r="A17" s="312"/>
      <c r="B17" s="313"/>
      <c r="C17" s="302"/>
      <c r="D17" s="326"/>
      <c r="E17" s="304"/>
      <c r="F17" s="305"/>
      <c r="G17" s="321"/>
      <c r="H17" s="317"/>
      <c r="I17" s="295"/>
      <c r="K17" s="319"/>
      <c r="L17" s="298"/>
      <c r="M17" s="299"/>
      <c r="O17" s="319"/>
      <c r="P17" s="295"/>
    </row>
    <row r="18" spans="1:16" s="296" customFormat="1" ht="30" customHeight="1" x14ac:dyDescent="0.25">
      <c r="A18" s="288"/>
      <c r="B18" s="289"/>
      <c r="C18" s="290">
        <v>1</v>
      </c>
      <c r="D18" s="291" t="s">
        <v>347</v>
      </c>
      <c r="E18" s="273" t="s">
        <v>29</v>
      </c>
      <c r="F18" s="292"/>
      <c r="G18" s="293"/>
      <c r="H18" s="294"/>
      <c r="I18" s="295">
        <f>G18*H18</f>
        <v>0</v>
      </c>
      <c r="K18" s="297"/>
      <c r="L18" s="298">
        <f>G18+K18</f>
        <v>0</v>
      </c>
      <c r="M18" s="299">
        <f>H18*L18</f>
        <v>0</v>
      </c>
      <c r="O18" s="297"/>
      <c r="P18" s="295">
        <f>H18*O18</f>
        <v>0</v>
      </c>
    </row>
    <row r="19" spans="1:16" s="296" customFormat="1" x14ac:dyDescent="0.25">
      <c r="A19" s="288"/>
      <c r="B19" s="289"/>
      <c r="C19" s="290">
        <v>2</v>
      </c>
      <c r="D19" s="291" t="s">
        <v>348</v>
      </c>
      <c r="E19" s="273" t="s">
        <v>29</v>
      </c>
      <c r="F19" s="292"/>
      <c r="G19" s="293"/>
      <c r="H19" s="294"/>
      <c r="I19" s="295">
        <f>G19*H19</f>
        <v>0</v>
      </c>
      <c r="K19" s="297"/>
      <c r="L19" s="298">
        <f>G19+K19</f>
        <v>0</v>
      </c>
      <c r="M19" s="299">
        <f>H19*L19</f>
        <v>0</v>
      </c>
      <c r="O19" s="297"/>
      <c r="P19" s="295">
        <f>H19*O19</f>
        <v>0</v>
      </c>
    </row>
    <row r="20" spans="1:16" s="296" customFormat="1" x14ac:dyDescent="0.25">
      <c r="A20" s="288"/>
      <c r="B20" s="289"/>
      <c r="C20" s="290">
        <v>3</v>
      </c>
      <c r="D20" s="291" t="s">
        <v>349</v>
      </c>
      <c r="E20" s="273" t="s">
        <v>29</v>
      </c>
      <c r="F20" s="292"/>
      <c r="G20" s="293"/>
      <c r="H20" s="294"/>
      <c r="I20" s="295"/>
      <c r="K20" s="297"/>
      <c r="L20" s="298"/>
      <c r="M20" s="299"/>
      <c r="O20" s="297"/>
      <c r="P20" s="295"/>
    </row>
    <row r="21" spans="1:16" s="296" customFormat="1" x14ac:dyDescent="0.25">
      <c r="A21" s="288"/>
      <c r="B21" s="289"/>
      <c r="C21" s="290">
        <v>4</v>
      </c>
      <c r="D21" s="291" t="s">
        <v>350</v>
      </c>
      <c r="E21" s="273"/>
      <c r="F21" s="292"/>
      <c r="G21" s="293"/>
      <c r="H21" s="294"/>
      <c r="I21" s="295"/>
      <c r="K21" s="297"/>
      <c r="L21" s="298"/>
      <c r="M21" s="299"/>
      <c r="O21" s="297"/>
      <c r="P21" s="295"/>
    </row>
    <row r="22" spans="1:16" s="296" customFormat="1" ht="30" customHeight="1" x14ac:dyDescent="0.25">
      <c r="A22" s="288"/>
      <c r="B22" s="289"/>
      <c r="C22" s="290">
        <v>5</v>
      </c>
      <c r="D22" s="291" t="s">
        <v>351</v>
      </c>
      <c r="E22" s="273"/>
      <c r="F22" s="292"/>
      <c r="G22" s="293"/>
      <c r="H22" s="294"/>
      <c r="I22" s="295"/>
      <c r="K22" s="297"/>
      <c r="L22" s="298"/>
      <c r="M22" s="299"/>
      <c r="O22" s="297"/>
      <c r="P22" s="295"/>
    </row>
    <row r="23" spans="1:16" s="296" customFormat="1" ht="30" customHeight="1" x14ac:dyDescent="0.25">
      <c r="A23" s="288"/>
      <c r="B23" s="289"/>
      <c r="C23" s="290">
        <v>6</v>
      </c>
      <c r="D23" s="291" t="s">
        <v>525</v>
      </c>
      <c r="E23" s="273" t="s">
        <v>29</v>
      </c>
      <c r="F23" s="292"/>
      <c r="G23" s="293"/>
      <c r="H23" s="294"/>
      <c r="I23" s="295"/>
      <c r="K23" s="297"/>
      <c r="L23" s="298"/>
      <c r="M23" s="299"/>
      <c r="O23" s="297"/>
      <c r="P23" s="295"/>
    </row>
    <row r="24" spans="1:16" s="296" customFormat="1" ht="30" x14ac:dyDescent="0.25">
      <c r="A24" s="288"/>
      <c r="B24" s="289"/>
      <c r="C24" s="290">
        <v>7</v>
      </c>
      <c r="D24" s="291" t="s">
        <v>526</v>
      </c>
      <c r="E24" s="273" t="s">
        <v>29</v>
      </c>
      <c r="F24" s="292"/>
      <c r="G24" s="293"/>
      <c r="H24" s="294"/>
      <c r="I24" s="295">
        <f>G24*H24</f>
        <v>0</v>
      </c>
      <c r="K24" s="297"/>
      <c r="L24" s="298">
        <f>G24+K24</f>
        <v>0</v>
      </c>
      <c r="M24" s="299">
        <f>H24*L24</f>
        <v>0</v>
      </c>
      <c r="O24" s="297"/>
      <c r="P24" s="295">
        <f>H24*O24</f>
        <v>0</v>
      </c>
    </row>
    <row r="25" spans="1:16" s="296" customFormat="1" ht="30" x14ac:dyDescent="0.25">
      <c r="A25" s="288"/>
      <c r="B25" s="289"/>
      <c r="C25" s="290">
        <v>8</v>
      </c>
      <c r="D25" s="291" t="s">
        <v>527</v>
      </c>
      <c r="E25" s="273" t="s">
        <v>437</v>
      </c>
      <c r="F25" s="292"/>
      <c r="G25" s="293"/>
      <c r="H25" s="294"/>
      <c r="I25" s="295"/>
      <c r="K25" s="297"/>
      <c r="L25" s="298">
        <f t="shared" ref="L25:L28" si="1">G25+K25</f>
        <v>0</v>
      </c>
      <c r="M25" s="299"/>
      <c r="O25" s="297"/>
      <c r="P25" s="295"/>
    </row>
    <row r="26" spans="1:16" s="296" customFormat="1" x14ac:dyDescent="0.25">
      <c r="A26" s="288"/>
      <c r="B26" s="289"/>
      <c r="C26" s="290">
        <v>9</v>
      </c>
      <c r="D26" s="291" t="s">
        <v>528</v>
      </c>
      <c r="E26" s="273" t="s">
        <v>29</v>
      </c>
      <c r="F26" s="292"/>
      <c r="G26" s="316">
        <v>1</v>
      </c>
      <c r="H26" s="294"/>
      <c r="I26" s="295">
        <f>G26*H26</f>
        <v>0</v>
      </c>
      <c r="K26" s="297"/>
      <c r="L26" s="298">
        <f t="shared" si="1"/>
        <v>1</v>
      </c>
      <c r="M26" s="299">
        <f>H26*L26</f>
        <v>0</v>
      </c>
      <c r="O26" s="297"/>
      <c r="P26" s="295">
        <f>H26*O26</f>
        <v>0</v>
      </c>
    </row>
    <row r="27" spans="1:16" s="296" customFormat="1" x14ac:dyDescent="0.25">
      <c r="A27" s="288"/>
      <c r="B27" s="289"/>
      <c r="C27" s="290">
        <v>10</v>
      </c>
      <c r="D27" s="291" t="s">
        <v>529</v>
      </c>
      <c r="E27" s="469" t="s">
        <v>524</v>
      </c>
      <c r="F27" s="292"/>
      <c r="G27" s="316"/>
      <c r="H27" s="294"/>
      <c r="I27" s="295"/>
      <c r="K27" s="297"/>
      <c r="L27" s="298">
        <f t="shared" si="1"/>
        <v>0</v>
      </c>
      <c r="M27" s="299"/>
      <c r="O27" s="297"/>
      <c r="P27" s="295"/>
    </row>
    <row r="28" spans="1:16" s="296" customFormat="1" x14ac:dyDescent="0.25">
      <c r="A28" s="288"/>
      <c r="B28" s="289"/>
      <c r="C28" s="290">
        <v>11</v>
      </c>
      <c r="D28" s="291" t="s">
        <v>25</v>
      </c>
      <c r="E28" s="273" t="s">
        <v>21</v>
      </c>
      <c r="F28" s="292"/>
      <c r="G28" s="316">
        <v>1</v>
      </c>
      <c r="H28" s="294"/>
      <c r="I28" s="295">
        <f>G28*H28</f>
        <v>0</v>
      </c>
      <c r="K28" s="297"/>
      <c r="L28" s="298">
        <f t="shared" si="1"/>
        <v>1</v>
      </c>
      <c r="M28" s="299">
        <f>H28*L28</f>
        <v>0</v>
      </c>
      <c r="O28" s="297"/>
      <c r="P28" s="295">
        <f>H28*O28</f>
        <v>0</v>
      </c>
    </row>
    <row r="29" spans="1:16" s="296" customFormat="1" x14ac:dyDescent="0.25">
      <c r="A29" s="312"/>
      <c r="B29" s="313"/>
      <c r="C29" s="302"/>
      <c r="D29" s="314"/>
      <c r="E29" s="304"/>
      <c r="F29" s="305"/>
      <c r="G29" s="327"/>
      <c r="H29" s="317"/>
      <c r="I29" s="295"/>
      <c r="K29" s="319"/>
      <c r="L29" s="298"/>
      <c r="M29" s="299"/>
      <c r="O29" s="319"/>
      <c r="P29" s="295"/>
    </row>
    <row r="30" spans="1:16" s="296" customFormat="1" x14ac:dyDescent="0.25">
      <c r="A30" s="312"/>
      <c r="B30" s="313"/>
      <c r="C30" s="302"/>
      <c r="D30" s="314"/>
      <c r="E30" s="304"/>
      <c r="F30" s="305"/>
      <c r="G30" s="327"/>
      <c r="H30" s="317"/>
      <c r="I30" s="295"/>
      <c r="K30" s="319"/>
      <c r="L30" s="298"/>
      <c r="M30" s="299"/>
      <c r="O30" s="319"/>
      <c r="P30" s="295"/>
    </row>
    <row r="31" spans="1:16" s="296" customFormat="1" x14ac:dyDescent="0.25">
      <c r="A31" s="312">
        <v>2</v>
      </c>
      <c r="B31" s="313">
        <v>2</v>
      </c>
      <c r="C31" s="302"/>
      <c r="D31" s="314" t="s">
        <v>531</v>
      </c>
      <c r="E31" s="304"/>
      <c r="F31" s="305"/>
      <c r="G31" s="321"/>
      <c r="H31" s="317"/>
      <c r="I31" s="295"/>
      <c r="K31" s="319"/>
      <c r="L31" s="298"/>
      <c r="M31" s="299"/>
      <c r="O31" s="319"/>
      <c r="P31" s="295"/>
    </row>
    <row r="32" spans="1:16" s="296" customFormat="1" ht="30" customHeight="1" x14ac:dyDescent="0.25">
      <c r="A32" s="312"/>
      <c r="B32" s="313"/>
      <c r="C32" s="302"/>
      <c r="D32" s="314"/>
      <c r="E32" s="304"/>
      <c r="F32" s="305"/>
      <c r="G32" s="321"/>
      <c r="H32" s="317"/>
      <c r="I32" s="295"/>
      <c r="K32" s="319"/>
      <c r="L32" s="298"/>
      <c r="M32" s="299"/>
      <c r="O32" s="319"/>
      <c r="P32" s="295"/>
    </row>
    <row r="33" spans="1:18" s="296" customFormat="1" ht="30" customHeight="1" x14ac:dyDescent="0.25">
      <c r="A33" s="288"/>
      <c r="B33" s="289"/>
      <c r="C33" s="290">
        <v>1</v>
      </c>
      <c r="D33" s="291" t="s">
        <v>637</v>
      </c>
      <c r="E33" s="273" t="s">
        <v>26</v>
      </c>
      <c r="F33" s="292"/>
      <c r="G33" s="293"/>
      <c r="H33" s="294"/>
      <c r="I33" s="295">
        <f t="shared" ref="I33:I38" si="2">G33*H33</f>
        <v>0</v>
      </c>
      <c r="K33" s="476"/>
      <c r="L33" s="298">
        <f t="shared" ref="L33:L38" si="3">G33+K33</f>
        <v>0</v>
      </c>
      <c r="M33" s="299">
        <f t="shared" ref="M33:M38" si="4">H33*L33</f>
        <v>0</v>
      </c>
      <c r="O33" s="297"/>
      <c r="P33" s="295">
        <f t="shared" ref="P33:P38" si="5">H33*O33</f>
        <v>0</v>
      </c>
      <c r="R33" s="477"/>
    </row>
    <row r="34" spans="1:18" s="296" customFormat="1" ht="30" x14ac:dyDescent="0.25">
      <c r="A34" s="288"/>
      <c r="B34" s="289"/>
      <c r="C34" s="290">
        <v>2</v>
      </c>
      <c r="D34" s="291" t="s">
        <v>604</v>
      </c>
      <c r="E34" s="273" t="s">
        <v>26</v>
      </c>
      <c r="F34" s="292"/>
      <c r="G34" s="293"/>
      <c r="H34" s="294"/>
      <c r="I34" s="295">
        <f t="shared" si="2"/>
        <v>0</v>
      </c>
      <c r="K34" s="297"/>
      <c r="L34" s="298">
        <f t="shared" si="3"/>
        <v>0</v>
      </c>
      <c r="M34" s="299">
        <f t="shared" si="4"/>
        <v>0</v>
      </c>
      <c r="O34" s="297"/>
      <c r="P34" s="295">
        <f t="shared" si="5"/>
        <v>0</v>
      </c>
    </row>
    <row r="35" spans="1:18" s="296" customFormat="1" ht="30" x14ac:dyDescent="0.25">
      <c r="A35" s="288"/>
      <c r="B35" s="289"/>
      <c r="C35" s="290">
        <v>3</v>
      </c>
      <c r="D35" s="291" t="s">
        <v>605</v>
      </c>
      <c r="E35" s="273" t="s">
        <v>26</v>
      </c>
      <c r="F35" s="292"/>
      <c r="G35" s="293"/>
      <c r="H35" s="294"/>
      <c r="I35" s="295">
        <f t="shared" si="2"/>
        <v>0</v>
      </c>
      <c r="K35" s="297"/>
      <c r="L35" s="298">
        <f t="shared" si="3"/>
        <v>0</v>
      </c>
      <c r="M35" s="299">
        <f t="shared" si="4"/>
        <v>0</v>
      </c>
      <c r="O35" s="297"/>
      <c r="P35" s="295">
        <f t="shared" si="5"/>
        <v>0</v>
      </c>
    </row>
    <row r="36" spans="1:18" s="296" customFormat="1" ht="30" x14ac:dyDescent="0.25">
      <c r="A36" s="288"/>
      <c r="B36" s="289"/>
      <c r="C36" s="290">
        <v>4</v>
      </c>
      <c r="D36" s="291" t="s">
        <v>606</v>
      </c>
      <c r="E36" s="273" t="s">
        <v>26</v>
      </c>
      <c r="F36" s="292"/>
      <c r="G36" s="293"/>
      <c r="H36" s="294"/>
      <c r="I36" s="295">
        <f t="shared" si="2"/>
        <v>0</v>
      </c>
      <c r="K36" s="297"/>
      <c r="L36" s="298">
        <f t="shared" si="3"/>
        <v>0</v>
      </c>
      <c r="M36" s="299">
        <f t="shared" si="4"/>
        <v>0</v>
      </c>
      <c r="O36" s="297"/>
      <c r="P36" s="295">
        <f t="shared" si="5"/>
        <v>0</v>
      </c>
    </row>
    <row r="37" spans="1:18" s="296" customFormat="1" ht="30" x14ac:dyDescent="0.25">
      <c r="A37" s="288"/>
      <c r="B37" s="289"/>
      <c r="C37" s="290">
        <v>5</v>
      </c>
      <c r="D37" s="291" t="s">
        <v>607</v>
      </c>
      <c r="E37" s="273" t="s">
        <v>26</v>
      </c>
      <c r="F37" s="292"/>
      <c r="G37" s="293"/>
      <c r="H37" s="294"/>
      <c r="I37" s="295">
        <f t="shared" si="2"/>
        <v>0</v>
      </c>
      <c r="K37" s="297"/>
      <c r="L37" s="298">
        <f t="shared" si="3"/>
        <v>0</v>
      </c>
      <c r="M37" s="299">
        <f t="shared" si="4"/>
        <v>0</v>
      </c>
      <c r="O37" s="297"/>
      <c r="P37" s="295">
        <f t="shared" si="5"/>
        <v>0</v>
      </c>
    </row>
    <row r="38" spans="1:18" s="296" customFormat="1" ht="30" x14ac:dyDescent="0.25">
      <c r="A38" s="288"/>
      <c r="B38" s="289"/>
      <c r="C38" s="290">
        <v>6</v>
      </c>
      <c r="D38" s="291" t="s">
        <v>608</v>
      </c>
      <c r="E38" s="273" t="s">
        <v>26</v>
      </c>
      <c r="F38" s="292"/>
      <c r="G38" s="293"/>
      <c r="H38" s="294"/>
      <c r="I38" s="295">
        <f t="shared" si="2"/>
        <v>0</v>
      </c>
      <c r="K38" s="297"/>
      <c r="L38" s="298">
        <f t="shared" si="3"/>
        <v>0</v>
      </c>
      <c r="M38" s="299">
        <f t="shared" si="4"/>
        <v>0</v>
      </c>
      <c r="O38" s="297"/>
      <c r="P38" s="295">
        <f t="shared" si="5"/>
        <v>0</v>
      </c>
    </row>
    <row r="39" spans="1:18" s="296" customFormat="1" ht="15.6" x14ac:dyDescent="0.25">
      <c r="A39" s="288"/>
      <c r="B39" s="289"/>
      <c r="C39" s="290">
        <v>7</v>
      </c>
      <c r="D39" s="480" t="s">
        <v>578</v>
      </c>
      <c r="E39" s="478" t="s">
        <v>27</v>
      </c>
      <c r="F39" s="292"/>
      <c r="G39" s="293"/>
      <c r="H39" s="294"/>
      <c r="I39" s="295"/>
      <c r="K39" s="297"/>
      <c r="L39" s="298"/>
      <c r="M39" s="299"/>
      <c r="O39" s="297"/>
      <c r="P39" s="295"/>
    </row>
    <row r="40" spans="1:18" s="296" customFormat="1" ht="30" x14ac:dyDescent="0.25">
      <c r="A40" s="288"/>
      <c r="B40" s="289"/>
      <c r="C40" s="290">
        <v>8</v>
      </c>
      <c r="D40" s="291" t="s">
        <v>538</v>
      </c>
      <c r="E40" s="273" t="s">
        <v>27</v>
      </c>
      <c r="F40" s="292"/>
      <c r="G40" s="293"/>
      <c r="H40" s="294"/>
      <c r="I40" s="295"/>
      <c r="K40" s="297"/>
      <c r="L40" s="298"/>
      <c r="M40" s="299"/>
      <c r="O40" s="297"/>
      <c r="P40" s="295"/>
    </row>
    <row r="41" spans="1:18" s="296" customFormat="1" x14ac:dyDescent="0.25">
      <c r="A41" s="288"/>
      <c r="B41" s="289"/>
      <c r="C41" s="290">
        <v>9</v>
      </c>
      <c r="D41" s="291" t="s">
        <v>539</v>
      </c>
      <c r="E41" s="273" t="s">
        <v>27</v>
      </c>
      <c r="F41" s="292"/>
      <c r="G41" s="293"/>
      <c r="H41" s="294"/>
      <c r="I41" s="295"/>
      <c r="K41" s="297"/>
      <c r="L41" s="298"/>
      <c r="M41" s="299"/>
      <c r="O41" s="297"/>
      <c r="P41" s="295"/>
    </row>
    <row r="42" spans="1:18" s="296" customFormat="1" x14ac:dyDescent="0.25">
      <c r="A42" s="288"/>
      <c r="B42" s="289"/>
      <c r="C42" s="290">
        <v>10</v>
      </c>
      <c r="D42" s="291" t="s">
        <v>542</v>
      </c>
      <c r="E42" s="473" t="s">
        <v>27</v>
      </c>
      <c r="F42" s="292"/>
      <c r="G42" s="293"/>
      <c r="H42" s="294"/>
      <c r="I42" s="295"/>
      <c r="K42" s="297"/>
      <c r="L42" s="298"/>
      <c r="M42" s="299"/>
      <c r="O42" s="297"/>
      <c r="P42" s="295"/>
    </row>
    <row r="43" spans="1:18" s="296" customFormat="1" ht="15.6" x14ac:dyDescent="0.25">
      <c r="A43" s="288"/>
      <c r="B43" s="289"/>
      <c r="C43" s="290">
        <v>11</v>
      </c>
      <c r="D43" s="291" t="s">
        <v>579</v>
      </c>
      <c r="E43" s="474" t="s">
        <v>27</v>
      </c>
      <c r="F43" s="292"/>
      <c r="G43" s="293"/>
      <c r="H43" s="294"/>
      <c r="I43" s="295"/>
      <c r="K43" s="297"/>
      <c r="L43" s="298"/>
      <c r="M43" s="299"/>
      <c r="O43" s="297"/>
      <c r="P43" s="295"/>
    </row>
    <row r="44" spans="1:18" s="296" customFormat="1" x14ac:dyDescent="0.25">
      <c r="A44" s="288"/>
      <c r="B44" s="289"/>
      <c r="C44" s="290">
        <v>12</v>
      </c>
      <c r="D44" s="291" t="s">
        <v>543</v>
      </c>
      <c r="E44" s="273" t="s">
        <v>544</v>
      </c>
      <c r="F44" s="292"/>
      <c r="G44" s="293"/>
      <c r="H44" s="294"/>
      <c r="I44" s="295"/>
      <c r="K44" s="297"/>
      <c r="L44" s="298"/>
      <c r="M44" s="299"/>
      <c r="O44" s="297"/>
      <c r="P44" s="295"/>
    </row>
    <row r="45" spans="1:18" s="296" customFormat="1" ht="45" x14ac:dyDescent="0.25">
      <c r="A45" s="288"/>
      <c r="B45" s="289"/>
      <c r="C45" s="290">
        <v>13</v>
      </c>
      <c r="D45" s="291" t="s">
        <v>549</v>
      </c>
      <c r="E45" s="273" t="s">
        <v>27</v>
      </c>
      <c r="F45" s="292"/>
      <c r="G45" s="293"/>
      <c r="H45" s="294"/>
      <c r="I45" s="295">
        <f t="shared" ref="I45:I76" si="6">G45*H45</f>
        <v>0</v>
      </c>
      <c r="K45" s="297"/>
      <c r="L45" s="298">
        <f t="shared" ref="L45:L66" si="7">G45+K45</f>
        <v>0</v>
      </c>
      <c r="M45" s="299">
        <f t="shared" ref="M45:M76" si="8">H45*L45</f>
        <v>0</v>
      </c>
      <c r="O45" s="297"/>
      <c r="P45" s="295">
        <f t="shared" ref="P45:P76" si="9">H45*O45</f>
        <v>0</v>
      </c>
    </row>
    <row r="46" spans="1:18" s="296" customFormat="1" ht="45" x14ac:dyDescent="0.25">
      <c r="A46" s="288"/>
      <c r="B46" s="289"/>
      <c r="C46" s="290">
        <v>14</v>
      </c>
      <c r="D46" s="291" t="s">
        <v>550</v>
      </c>
      <c r="E46" s="273" t="s">
        <v>27</v>
      </c>
      <c r="F46" s="292"/>
      <c r="G46" s="293"/>
      <c r="H46" s="294"/>
      <c r="I46" s="295">
        <f t="shared" si="6"/>
        <v>0</v>
      </c>
      <c r="K46" s="297"/>
      <c r="L46" s="298">
        <f t="shared" si="7"/>
        <v>0</v>
      </c>
      <c r="M46" s="299">
        <f t="shared" si="8"/>
        <v>0</v>
      </c>
      <c r="O46" s="297"/>
      <c r="P46" s="295">
        <f t="shared" si="9"/>
        <v>0</v>
      </c>
    </row>
    <row r="47" spans="1:18" s="296" customFormat="1" ht="45" x14ac:dyDescent="0.25">
      <c r="A47" s="288"/>
      <c r="B47" s="289"/>
      <c r="C47" s="290">
        <v>15</v>
      </c>
      <c r="D47" s="291" t="s">
        <v>609</v>
      </c>
      <c r="E47" s="273" t="s">
        <v>27</v>
      </c>
      <c r="F47" s="292"/>
      <c r="G47" s="293"/>
      <c r="H47" s="294"/>
      <c r="I47" s="295">
        <f t="shared" si="6"/>
        <v>0</v>
      </c>
      <c r="K47" s="297"/>
      <c r="L47" s="298">
        <f t="shared" si="7"/>
        <v>0</v>
      </c>
      <c r="M47" s="299">
        <f t="shared" si="8"/>
        <v>0</v>
      </c>
      <c r="O47" s="297"/>
      <c r="P47" s="295">
        <f t="shared" si="9"/>
        <v>0</v>
      </c>
    </row>
    <row r="48" spans="1:18" s="296" customFormat="1" ht="45" x14ac:dyDescent="0.25">
      <c r="A48" s="288"/>
      <c r="B48" s="289"/>
      <c r="C48" s="328">
        <v>16</v>
      </c>
      <c r="D48" s="291" t="s">
        <v>610</v>
      </c>
      <c r="E48" s="273" t="s">
        <v>27</v>
      </c>
      <c r="F48" s="292"/>
      <c r="G48" s="293"/>
      <c r="H48" s="294"/>
      <c r="I48" s="295">
        <f t="shared" si="6"/>
        <v>0</v>
      </c>
      <c r="K48" s="297"/>
      <c r="L48" s="298">
        <f t="shared" si="7"/>
        <v>0</v>
      </c>
      <c r="M48" s="299">
        <f t="shared" si="8"/>
        <v>0</v>
      </c>
      <c r="O48" s="297"/>
      <c r="P48" s="295">
        <f t="shared" si="9"/>
        <v>0</v>
      </c>
    </row>
    <row r="49" spans="1:16" s="296" customFormat="1" ht="43.2" x14ac:dyDescent="0.25">
      <c r="A49" s="329"/>
      <c r="B49" s="330"/>
      <c r="C49" s="290">
        <v>17</v>
      </c>
      <c r="D49" s="481" t="s">
        <v>616</v>
      </c>
      <c r="E49" s="273" t="s">
        <v>27</v>
      </c>
      <c r="F49" s="292"/>
      <c r="G49" s="293"/>
      <c r="H49" s="294"/>
      <c r="I49" s="295">
        <f t="shared" si="6"/>
        <v>0</v>
      </c>
      <c r="K49" s="297"/>
      <c r="L49" s="298">
        <f t="shared" si="7"/>
        <v>0</v>
      </c>
      <c r="M49" s="299">
        <f t="shared" si="8"/>
        <v>0</v>
      </c>
      <c r="O49" s="297"/>
      <c r="P49" s="295">
        <f t="shared" si="9"/>
        <v>0</v>
      </c>
    </row>
    <row r="50" spans="1:16" s="296" customFormat="1" ht="60" x14ac:dyDescent="0.25">
      <c r="A50" s="329"/>
      <c r="B50" s="330"/>
      <c r="C50" s="290">
        <v>18</v>
      </c>
      <c r="D50" s="291" t="s">
        <v>611</v>
      </c>
      <c r="E50" s="273" t="s">
        <v>27</v>
      </c>
      <c r="F50" s="292"/>
      <c r="G50" s="293"/>
      <c r="H50" s="294"/>
      <c r="I50" s="295"/>
      <c r="K50" s="297"/>
      <c r="L50" s="298"/>
      <c r="M50" s="299"/>
      <c r="O50" s="297"/>
      <c r="P50" s="295"/>
    </row>
    <row r="51" spans="1:16" s="296" customFormat="1" ht="45" x14ac:dyDescent="0.25">
      <c r="A51" s="288"/>
      <c r="B51" s="289"/>
      <c r="C51" s="290">
        <v>19</v>
      </c>
      <c r="D51" s="291" t="s">
        <v>612</v>
      </c>
      <c r="E51" s="273" t="s">
        <v>27</v>
      </c>
      <c r="F51" s="292"/>
      <c r="G51" s="293"/>
      <c r="H51" s="294"/>
      <c r="I51" s="295">
        <f t="shared" si="6"/>
        <v>0</v>
      </c>
      <c r="K51" s="297"/>
      <c r="L51" s="298">
        <f t="shared" si="7"/>
        <v>0</v>
      </c>
      <c r="M51" s="299">
        <f t="shared" si="8"/>
        <v>0</v>
      </c>
      <c r="O51" s="297"/>
      <c r="P51" s="295">
        <f t="shared" si="9"/>
        <v>0</v>
      </c>
    </row>
    <row r="52" spans="1:16" s="296" customFormat="1" x14ac:dyDescent="0.25">
      <c r="A52" s="288"/>
      <c r="B52" s="289"/>
      <c r="C52" s="290">
        <v>20</v>
      </c>
      <c r="D52" s="291" t="s">
        <v>580</v>
      </c>
      <c r="E52" s="479" t="s">
        <v>26</v>
      </c>
      <c r="F52" s="292"/>
      <c r="G52" s="293"/>
      <c r="H52" s="294"/>
      <c r="I52" s="295">
        <f t="shared" si="6"/>
        <v>0</v>
      </c>
      <c r="K52" s="297"/>
      <c r="L52" s="298">
        <f t="shared" si="7"/>
        <v>0</v>
      </c>
      <c r="M52" s="299">
        <f t="shared" si="8"/>
        <v>0</v>
      </c>
      <c r="O52" s="297"/>
      <c r="P52" s="295">
        <f t="shared" si="9"/>
        <v>0</v>
      </c>
    </row>
    <row r="53" spans="1:16" s="296" customFormat="1" ht="30" x14ac:dyDescent="0.25">
      <c r="A53" s="288"/>
      <c r="B53" s="289"/>
      <c r="C53" s="290">
        <v>21</v>
      </c>
      <c r="D53" s="291" t="s">
        <v>545</v>
      </c>
      <c r="E53" s="273" t="s">
        <v>26</v>
      </c>
      <c r="F53" s="292"/>
      <c r="G53" s="293"/>
      <c r="H53" s="294"/>
      <c r="I53" s="295"/>
      <c r="K53" s="297"/>
      <c r="L53" s="298"/>
      <c r="M53" s="299"/>
      <c r="O53" s="297"/>
      <c r="P53" s="295"/>
    </row>
    <row r="54" spans="1:16" s="296" customFormat="1" ht="30" x14ac:dyDescent="0.25">
      <c r="A54" s="288"/>
      <c r="B54" s="289"/>
      <c r="C54" s="290">
        <v>22</v>
      </c>
      <c r="D54" s="291" t="s">
        <v>613</v>
      </c>
      <c r="E54" s="273" t="s">
        <v>178</v>
      </c>
      <c r="F54" s="292"/>
      <c r="G54" s="293"/>
      <c r="H54" s="294"/>
      <c r="I54" s="295">
        <f t="shared" si="6"/>
        <v>0</v>
      </c>
      <c r="K54" s="297"/>
      <c r="L54" s="298">
        <f t="shared" si="7"/>
        <v>0</v>
      </c>
      <c r="M54" s="299">
        <f t="shared" si="8"/>
        <v>0</v>
      </c>
      <c r="O54" s="297"/>
      <c r="P54" s="295">
        <f t="shared" si="9"/>
        <v>0</v>
      </c>
    </row>
    <row r="55" spans="1:16" s="296" customFormat="1" ht="30" x14ac:dyDescent="0.25">
      <c r="A55" s="288"/>
      <c r="B55" s="289"/>
      <c r="C55" s="290">
        <v>23</v>
      </c>
      <c r="D55" s="291" t="s">
        <v>581</v>
      </c>
      <c r="E55" s="273" t="s">
        <v>178</v>
      </c>
      <c r="F55" s="292"/>
      <c r="G55" s="293"/>
      <c r="H55" s="294"/>
      <c r="I55" s="295"/>
      <c r="K55" s="297"/>
      <c r="L55" s="298"/>
      <c r="M55" s="299"/>
      <c r="O55" s="297"/>
      <c r="P55" s="295"/>
    </row>
    <row r="56" spans="1:16" s="296" customFormat="1" ht="45" x14ac:dyDescent="0.25">
      <c r="A56" s="288"/>
      <c r="B56" s="289"/>
      <c r="C56" s="290">
        <v>24</v>
      </c>
      <c r="D56" s="291" t="s">
        <v>582</v>
      </c>
      <c r="E56" s="273" t="s">
        <v>26</v>
      </c>
      <c r="F56" s="292"/>
      <c r="G56" s="293"/>
      <c r="H56" s="294"/>
      <c r="I56" s="295">
        <f t="shared" si="6"/>
        <v>0</v>
      </c>
      <c r="K56" s="297"/>
      <c r="L56" s="298">
        <f t="shared" si="7"/>
        <v>0</v>
      </c>
      <c r="M56" s="299">
        <f t="shared" si="8"/>
        <v>0</v>
      </c>
      <c r="O56" s="297"/>
      <c r="P56" s="295">
        <f t="shared" si="9"/>
        <v>0</v>
      </c>
    </row>
    <row r="57" spans="1:16" s="296" customFormat="1" ht="45" x14ac:dyDescent="0.25">
      <c r="A57" s="288"/>
      <c r="B57" s="289"/>
      <c r="C57" s="290">
        <v>25</v>
      </c>
      <c r="D57" s="291" t="s">
        <v>583</v>
      </c>
      <c r="E57" s="273" t="s">
        <v>26</v>
      </c>
      <c r="F57" s="292"/>
      <c r="G57" s="293"/>
      <c r="H57" s="294"/>
      <c r="I57" s="295"/>
      <c r="K57" s="297"/>
      <c r="L57" s="298"/>
      <c r="M57" s="299"/>
      <c r="O57" s="297"/>
      <c r="P57" s="295"/>
    </row>
    <row r="58" spans="1:16" s="296" customFormat="1" ht="45" x14ac:dyDescent="0.25">
      <c r="A58" s="288"/>
      <c r="B58" s="289"/>
      <c r="C58" s="290">
        <v>26</v>
      </c>
      <c r="D58" s="291" t="s">
        <v>614</v>
      </c>
      <c r="E58" s="273" t="s">
        <v>178</v>
      </c>
      <c r="F58" s="292"/>
      <c r="G58" s="293"/>
      <c r="H58" s="294"/>
      <c r="I58" s="295">
        <f t="shared" si="6"/>
        <v>0</v>
      </c>
      <c r="K58" s="297"/>
      <c r="L58" s="298">
        <f t="shared" si="7"/>
        <v>0</v>
      </c>
      <c r="M58" s="299">
        <f t="shared" si="8"/>
        <v>0</v>
      </c>
      <c r="O58" s="297"/>
      <c r="P58" s="295">
        <f t="shared" si="9"/>
        <v>0</v>
      </c>
    </row>
    <row r="59" spans="1:16" s="296" customFormat="1" ht="17.399999999999999" x14ac:dyDescent="0.25">
      <c r="A59" s="288"/>
      <c r="B59" s="289"/>
      <c r="C59" s="290">
        <v>27</v>
      </c>
      <c r="D59" s="291" t="s">
        <v>584</v>
      </c>
      <c r="E59" s="273" t="s">
        <v>178</v>
      </c>
      <c r="F59" s="292"/>
      <c r="G59" s="293"/>
      <c r="H59" s="294"/>
      <c r="I59" s="295"/>
      <c r="K59" s="297"/>
      <c r="L59" s="298"/>
      <c r="M59" s="299"/>
      <c r="O59" s="297"/>
      <c r="P59" s="295"/>
    </row>
    <row r="60" spans="1:16" s="296" customFormat="1" ht="45" x14ac:dyDescent="0.25">
      <c r="A60" s="288"/>
      <c r="B60" s="289"/>
      <c r="C60" s="290">
        <v>28</v>
      </c>
      <c r="D60" s="291" t="s">
        <v>585</v>
      </c>
      <c r="E60" s="273" t="s">
        <v>26</v>
      </c>
      <c r="F60" s="292"/>
      <c r="G60" s="293"/>
      <c r="H60" s="294"/>
      <c r="I60" s="295">
        <f t="shared" si="6"/>
        <v>0</v>
      </c>
      <c r="K60" s="297"/>
      <c r="L60" s="298">
        <f t="shared" si="7"/>
        <v>0</v>
      </c>
      <c r="M60" s="299">
        <f t="shared" si="8"/>
        <v>0</v>
      </c>
      <c r="O60" s="297"/>
      <c r="P60" s="295">
        <f t="shared" si="9"/>
        <v>0</v>
      </c>
    </row>
    <row r="61" spans="1:16" s="296" customFormat="1" ht="45" x14ac:dyDescent="0.25">
      <c r="A61" s="288"/>
      <c r="B61" s="289"/>
      <c r="C61" s="290">
        <v>29</v>
      </c>
      <c r="D61" s="291" t="s">
        <v>586</v>
      </c>
      <c r="E61" s="273" t="s">
        <v>546</v>
      </c>
      <c r="F61" s="292"/>
      <c r="G61" s="293"/>
      <c r="H61" s="294"/>
      <c r="I61" s="295"/>
      <c r="K61" s="297"/>
      <c r="L61" s="298"/>
      <c r="M61" s="299"/>
      <c r="O61" s="297"/>
      <c r="P61" s="295"/>
    </row>
    <row r="62" spans="1:16" s="296" customFormat="1" ht="45" x14ac:dyDescent="0.25">
      <c r="A62" s="288"/>
      <c r="B62" s="289"/>
      <c r="C62" s="290">
        <v>30</v>
      </c>
      <c r="D62" s="291" t="s">
        <v>587</v>
      </c>
      <c r="E62" s="273" t="s">
        <v>178</v>
      </c>
      <c r="F62" s="292"/>
      <c r="G62" s="293"/>
      <c r="H62" s="294"/>
      <c r="I62" s="295">
        <f t="shared" si="6"/>
        <v>0</v>
      </c>
      <c r="K62" s="297"/>
      <c r="L62" s="298">
        <f t="shared" si="7"/>
        <v>0</v>
      </c>
      <c r="M62" s="299">
        <f t="shared" si="8"/>
        <v>0</v>
      </c>
      <c r="O62" s="297"/>
      <c r="P62" s="295">
        <f t="shared" si="9"/>
        <v>0</v>
      </c>
    </row>
    <row r="63" spans="1:16" s="296" customFormat="1" ht="45" x14ac:dyDescent="0.25">
      <c r="A63" s="288"/>
      <c r="B63" s="289"/>
      <c r="C63" s="290">
        <v>31</v>
      </c>
      <c r="D63" s="291" t="s">
        <v>588</v>
      </c>
      <c r="E63" s="273" t="s">
        <v>178</v>
      </c>
      <c r="F63" s="292"/>
      <c r="G63" s="293"/>
      <c r="H63" s="294"/>
      <c r="I63" s="295"/>
      <c r="K63" s="297"/>
      <c r="L63" s="298"/>
      <c r="M63" s="299"/>
      <c r="O63" s="297"/>
      <c r="P63" s="295"/>
    </row>
    <row r="64" spans="1:16" s="296" customFormat="1" ht="45" x14ac:dyDescent="0.25">
      <c r="A64" s="288"/>
      <c r="B64" s="289"/>
      <c r="C64" s="290">
        <v>32</v>
      </c>
      <c r="D64" s="291" t="s">
        <v>589</v>
      </c>
      <c r="E64" s="273" t="s">
        <v>26</v>
      </c>
      <c r="F64" s="292"/>
      <c r="G64" s="293"/>
      <c r="H64" s="294"/>
      <c r="I64" s="295"/>
      <c r="K64" s="297"/>
      <c r="L64" s="298"/>
      <c r="M64" s="299"/>
      <c r="O64" s="297"/>
      <c r="P64" s="295"/>
    </row>
    <row r="65" spans="1:16" s="296" customFormat="1" ht="30" x14ac:dyDescent="0.25">
      <c r="A65" s="288"/>
      <c r="B65" s="289"/>
      <c r="C65" s="290">
        <v>33</v>
      </c>
      <c r="D65" s="291" t="s">
        <v>615</v>
      </c>
      <c r="E65" s="273" t="s">
        <v>26</v>
      </c>
      <c r="F65" s="292"/>
      <c r="G65" s="293"/>
      <c r="H65" s="294"/>
      <c r="I65" s="295"/>
      <c r="K65" s="297"/>
      <c r="L65" s="298"/>
      <c r="M65" s="299"/>
      <c r="O65" s="297"/>
      <c r="P65" s="295"/>
    </row>
    <row r="66" spans="1:16" s="296" customFormat="1" ht="45" x14ac:dyDescent="0.25">
      <c r="A66" s="288"/>
      <c r="B66" s="289"/>
      <c r="C66" s="290">
        <v>34</v>
      </c>
      <c r="D66" s="291" t="s">
        <v>590</v>
      </c>
      <c r="E66" s="273" t="s">
        <v>26</v>
      </c>
      <c r="F66" s="292"/>
      <c r="G66" s="293"/>
      <c r="H66" s="294"/>
      <c r="I66" s="295">
        <f t="shared" si="6"/>
        <v>0</v>
      </c>
      <c r="K66" s="297"/>
      <c r="L66" s="298">
        <f t="shared" si="7"/>
        <v>0</v>
      </c>
      <c r="M66" s="299">
        <f t="shared" si="8"/>
        <v>0</v>
      </c>
      <c r="O66" s="297"/>
      <c r="P66" s="295">
        <f t="shared" si="9"/>
        <v>0</v>
      </c>
    </row>
    <row r="67" spans="1:16" s="296" customFormat="1" ht="30" x14ac:dyDescent="0.25">
      <c r="A67" s="288"/>
      <c r="B67" s="289"/>
      <c r="C67" s="290">
        <v>35</v>
      </c>
      <c r="D67" s="291" t="s">
        <v>591</v>
      </c>
      <c r="E67" s="273" t="s">
        <v>26</v>
      </c>
      <c r="F67" s="292"/>
      <c r="G67" s="293"/>
      <c r="H67" s="294"/>
      <c r="I67" s="295"/>
      <c r="K67" s="297"/>
      <c r="L67" s="298"/>
      <c r="M67" s="299"/>
      <c r="O67" s="297"/>
      <c r="P67" s="295"/>
    </row>
    <row r="68" spans="1:16" s="296" customFormat="1" ht="45" x14ac:dyDescent="0.25">
      <c r="A68" s="288"/>
      <c r="B68" s="289"/>
      <c r="C68" s="290">
        <v>36</v>
      </c>
      <c r="D68" s="291" t="s">
        <v>592</v>
      </c>
      <c r="E68" s="273" t="s">
        <v>26</v>
      </c>
      <c r="F68" s="292"/>
      <c r="G68" s="293"/>
      <c r="H68" s="294"/>
      <c r="I68" s="295"/>
      <c r="K68" s="297"/>
      <c r="L68" s="298"/>
      <c r="M68" s="299"/>
      <c r="O68" s="297"/>
      <c r="P68" s="295"/>
    </row>
    <row r="69" spans="1:16" s="296" customFormat="1" ht="30" x14ac:dyDescent="0.25">
      <c r="A69" s="288"/>
      <c r="B69" s="289"/>
      <c r="C69" s="290">
        <v>37</v>
      </c>
      <c r="D69" s="291" t="s">
        <v>593</v>
      </c>
      <c r="E69" s="273" t="s">
        <v>26</v>
      </c>
      <c r="F69" s="292"/>
      <c r="G69" s="293"/>
      <c r="H69" s="294"/>
      <c r="I69" s="295"/>
      <c r="K69" s="297"/>
      <c r="L69" s="298"/>
      <c r="M69" s="299"/>
      <c r="O69" s="297"/>
      <c r="P69" s="295"/>
    </row>
    <row r="70" spans="1:16" s="296" customFormat="1" ht="45" x14ac:dyDescent="0.25">
      <c r="A70" s="288"/>
      <c r="B70" s="289"/>
      <c r="C70" s="290">
        <v>38</v>
      </c>
      <c r="D70" s="291" t="s">
        <v>594</v>
      </c>
      <c r="E70" s="273" t="s">
        <v>26</v>
      </c>
      <c r="F70" s="292"/>
      <c r="G70" s="293"/>
      <c r="H70" s="294"/>
      <c r="I70" s="295"/>
      <c r="K70" s="297"/>
      <c r="L70" s="298"/>
      <c r="M70" s="299"/>
      <c r="O70" s="297"/>
      <c r="P70" s="295"/>
    </row>
    <row r="71" spans="1:16" s="296" customFormat="1" ht="45" x14ac:dyDescent="0.25">
      <c r="A71" s="288"/>
      <c r="B71" s="289"/>
      <c r="C71" s="290">
        <v>39</v>
      </c>
      <c r="D71" s="291" t="s">
        <v>595</v>
      </c>
      <c r="E71" s="273" t="s">
        <v>26</v>
      </c>
      <c r="F71" s="292"/>
      <c r="G71" s="293"/>
      <c r="H71" s="294"/>
      <c r="I71" s="295"/>
      <c r="K71" s="297"/>
      <c r="L71" s="298"/>
      <c r="M71" s="299"/>
      <c r="O71" s="297"/>
      <c r="P71" s="295"/>
    </row>
    <row r="72" spans="1:16" s="296" customFormat="1" ht="45" x14ac:dyDescent="0.25">
      <c r="A72" s="288"/>
      <c r="B72" s="289"/>
      <c r="C72" s="290">
        <v>40</v>
      </c>
      <c r="D72" s="291" t="s">
        <v>596</v>
      </c>
      <c r="E72" s="273" t="s">
        <v>26</v>
      </c>
      <c r="F72" s="292"/>
      <c r="G72" s="293"/>
      <c r="H72" s="294"/>
      <c r="I72" s="295"/>
      <c r="K72" s="297"/>
      <c r="L72" s="298"/>
      <c r="M72" s="299"/>
      <c r="O72" s="297"/>
      <c r="P72" s="295"/>
    </row>
    <row r="73" spans="1:16" s="296" customFormat="1" ht="45" x14ac:dyDescent="0.25">
      <c r="A73" s="288"/>
      <c r="B73" s="289"/>
      <c r="C73" s="290">
        <v>41</v>
      </c>
      <c r="D73" s="291" t="s">
        <v>597</v>
      </c>
      <c r="E73" s="273" t="s">
        <v>26</v>
      </c>
      <c r="F73" s="292"/>
      <c r="G73" s="293"/>
      <c r="H73" s="294"/>
      <c r="I73" s="295"/>
      <c r="K73" s="297"/>
      <c r="L73" s="298"/>
      <c r="M73" s="299"/>
      <c r="O73" s="297"/>
      <c r="P73" s="295"/>
    </row>
    <row r="74" spans="1:16" s="296" customFormat="1" ht="30" x14ac:dyDescent="0.25">
      <c r="A74" s="288"/>
      <c r="B74" s="289"/>
      <c r="C74" s="290">
        <v>42</v>
      </c>
      <c r="D74" s="291" t="s">
        <v>598</v>
      </c>
      <c r="E74" s="273" t="s">
        <v>178</v>
      </c>
      <c r="F74" s="292"/>
      <c r="G74" s="293"/>
      <c r="H74" s="294"/>
      <c r="I74" s="295"/>
      <c r="K74" s="297"/>
      <c r="L74" s="298"/>
      <c r="M74" s="299"/>
      <c r="O74" s="297"/>
      <c r="P74" s="295"/>
    </row>
    <row r="75" spans="1:16" s="296" customFormat="1" ht="30" x14ac:dyDescent="0.25">
      <c r="A75" s="288"/>
      <c r="B75" s="289"/>
      <c r="C75" s="290">
        <v>43</v>
      </c>
      <c r="D75" s="291" t="s">
        <v>599</v>
      </c>
      <c r="E75" s="273" t="s">
        <v>178</v>
      </c>
      <c r="F75" s="292"/>
      <c r="G75" s="293"/>
      <c r="H75" s="294"/>
      <c r="I75" s="295"/>
      <c r="K75" s="297"/>
      <c r="L75" s="298"/>
      <c r="M75" s="299"/>
      <c r="O75" s="297"/>
      <c r="P75" s="295"/>
    </row>
    <row r="76" spans="1:16" s="296" customFormat="1" ht="45" x14ac:dyDescent="0.25">
      <c r="A76" s="288"/>
      <c r="B76" s="289"/>
      <c r="C76" s="290">
        <v>44</v>
      </c>
      <c r="D76" s="291" t="s">
        <v>600</v>
      </c>
      <c r="E76" s="273" t="s">
        <v>178</v>
      </c>
      <c r="F76" s="292"/>
      <c r="G76" s="293"/>
      <c r="H76" s="294"/>
      <c r="I76" s="295">
        <f t="shared" si="6"/>
        <v>0</v>
      </c>
      <c r="K76" s="297"/>
      <c r="L76" s="298">
        <v>0</v>
      </c>
      <c r="M76" s="299">
        <f t="shared" si="8"/>
        <v>0</v>
      </c>
      <c r="O76" s="297"/>
      <c r="P76" s="295">
        <f t="shared" si="9"/>
        <v>0</v>
      </c>
    </row>
    <row r="77" spans="1:16" s="296" customFormat="1" ht="30" x14ac:dyDescent="0.25">
      <c r="A77" s="288"/>
      <c r="B77" s="289"/>
      <c r="C77" s="290">
        <v>45</v>
      </c>
      <c r="D77" s="291" t="s">
        <v>601</v>
      </c>
      <c r="E77" s="273" t="s">
        <v>26</v>
      </c>
      <c r="F77" s="292"/>
      <c r="G77" s="293"/>
      <c r="H77" s="294"/>
      <c r="I77" s="295"/>
      <c r="K77" s="297"/>
      <c r="L77" s="298"/>
      <c r="M77" s="299"/>
      <c r="O77" s="297"/>
      <c r="P77" s="295"/>
    </row>
    <row r="78" spans="1:16" s="296" customFormat="1" ht="30" x14ac:dyDescent="0.25">
      <c r="A78" s="288"/>
      <c r="B78" s="289"/>
      <c r="C78" s="290">
        <v>46</v>
      </c>
      <c r="D78" s="291" t="s">
        <v>547</v>
      </c>
      <c r="E78" s="273" t="s">
        <v>548</v>
      </c>
      <c r="F78" s="292"/>
      <c r="G78" s="293"/>
      <c r="H78" s="294"/>
      <c r="I78" s="295"/>
      <c r="K78" s="297"/>
      <c r="L78" s="298"/>
      <c r="M78" s="299"/>
      <c r="O78" s="297"/>
      <c r="P78" s="295"/>
    </row>
    <row r="79" spans="1:16" s="296" customFormat="1" ht="30" x14ac:dyDescent="0.25">
      <c r="A79" s="288"/>
      <c r="B79" s="289"/>
      <c r="C79" s="290">
        <v>47</v>
      </c>
      <c r="D79" s="291" t="s">
        <v>34</v>
      </c>
      <c r="E79" s="273" t="s">
        <v>26</v>
      </c>
      <c r="F79" s="292"/>
      <c r="G79" s="293"/>
      <c r="H79" s="294"/>
      <c r="I79" s="295">
        <f>G79*H79</f>
        <v>0</v>
      </c>
      <c r="K79" s="297"/>
      <c r="L79" s="298">
        <f>G79+K79</f>
        <v>0</v>
      </c>
      <c r="M79" s="299">
        <f>H79*L79</f>
        <v>0</v>
      </c>
      <c r="O79" s="297"/>
      <c r="P79" s="295">
        <f>H79*O79</f>
        <v>0</v>
      </c>
    </row>
    <row r="80" spans="1:16" s="296" customFormat="1" x14ac:dyDescent="0.25">
      <c r="A80" s="346"/>
      <c r="B80" s="347"/>
      <c r="C80" s="348"/>
      <c r="D80" s="349"/>
      <c r="E80" s="350"/>
      <c r="F80" s="351"/>
      <c r="G80" s="352"/>
      <c r="H80" s="353"/>
      <c r="I80" s="295"/>
      <c r="K80" s="354"/>
      <c r="L80" s="298"/>
      <c r="M80" s="299"/>
      <c r="O80" s="354"/>
      <c r="P80" s="295"/>
    </row>
    <row r="81" spans="1:19" s="296" customFormat="1" x14ac:dyDescent="0.25">
      <c r="A81" s="312">
        <v>2</v>
      </c>
      <c r="B81" s="313">
        <v>3</v>
      </c>
      <c r="C81" s="302"/>
      <c r="D81" s="314" t="s">
        <v>260</v>
      </c>
      <c r="E81" s="304"/>
      <c r="F81" s="305"/>
      <c r="G81" s="321"/>
      <c r="H81" s="317"/>
      <c r="I81" s="295"/>
      <c r="K81" s="319"/>
      <c r="L81" s="298"/>
      <c r="M81" s="299"/>
      <c r="O81" s="319"/>
      <c r="P81" s="295"/>
    </row>
    <row r="82" spans="1:19" s="296" customFormat="1" x14ac:dyDescent="0.25">
      <c r="A82" s="312"/>
      <c r="B82" s="313"/>
      <c r="C82" s="302"/>
      <c r="D82" s="314"/>
      <c r="E82" s="304"/>
      <c r="F82" s="305"/>
      <c r="G82" s="321"/>
      <c r="H82" s="317"/>
      <c r="I82" s="295"/>
      <c r="K82" s="319"/>
      <c r="L82" s="298"/>
      <c r="M82" s="299"/>
      <c r="O82" s="319"/>
      <c r="P82" s="295"/>
    </row>
    <row r="83" spans="1:19" s="296" customFormat="1" ht="17.399999999999999" x14ac:dyDescent="0.25">
      <c r="A83" s="288"/>
      <c r="B83" s="289"/>
      <c r="C83" s="290">
        <v>1</v>
      </c>
      <c r="D83" s="291" t="s">
        <v>238</v>
      </c>
      <c r="E83" s="273" t="s">
        <v>179</v>
      </c>
      <c r="F83" s="292"/>
      <c r="G83" s="293"/>
      <c r="H83" s="294"/>
      <c r="I83" s="295">
        <f>G83*H83</f>
        <v>0</v>
      </c>
      <c r="K83" s="297"/>
      <c r="L83" s="298">
        <f>G83+K83</f>
        <v>0</v>
      </c>
      <c r="M83" s="299">
        <f>H83*L83</f>
        <v>0</v>
      </c>
      <c r="O83" s="297"/>
      <c r="P83" s="295">
        <f>H83*O83</f>
        <v>0</v>
      </c>
    </row>
    <row r="84" spans="1:19" s="296" customFormat="1" ht="17.399999999999999" x14ac:dyDescent="0.25">
      <c r="A84" s="288"/>
      <c r="B84" s="289"/>
      <c r="C84" s="290">
        <v>3</v>
      </c>
      <c r="D84" s="291" t="s">
        <v>239</v>
      </c>
      <c r="E84" s="273" t="s">
        <v>179</v>
      </c>
      <c r="F84" s="292"/>
      <c r="G84" s="293"/>
      <c r="H84" s="294"/>
      <c r="I84" s="295">
        <f>G84*H84</f>
        <v>0</v>
      </c>
      <c r="K84" s="297"/>
      <c r="L84" s="298">
        <f>G84+K84</f>
        <v>0</v>
      </c>
      <c r="M84" s="299">
        <f>H84*L84</f>
        <v>0</v>
      </c>
      <c r="O84" s="297"/>
      <c r="P84" s="295">
        <f>H84*O84</f>
        <v>0</v>
      </c>
    </row>
    <row r="85" spans="1:19" s="296" customFormat="1" ht="17.399999999999999" x14ac:dyDescent="0.25">
      <c r="A85" s="288"/>
      <c r="B85" s="289"/>
      <c r="C85" s="290">
        <v>4</v>
      </c>
      <c r="D85" s="291" t="s">
        <v>35</v>
      </c>
      <c r="E85" s="273" t="s">
        <v>179</v>
      </c>
      <c r="F85" s="292"/>
      <c r="G85" s="293"/>
      <c r="H85" s="294"/>
      <c r="I85" s="295">
        <f>G85*H85</f>
        <v>0</v>
      </c>
      <c r="K85" s="297"/>
      <c r="L85" s="298">
        <f>G85+K85</f>
        <v>0</v>
      </c>
      <c r="M85" s="299">
        <f>H85*L85</f>
        <v>0</v>
      </c>
      <c r="O85" s="297"/>
      <c r="P85" s="295">
        <f>H85*O85</f>
        <v>0</v>
      </c>
    </row>
    <row r="86" spans="1:19" s="296" customFormat="1" x14ac:dyDescent="0.25">
      <c r="A86" s="331"/>
      <c r="B86" s="332"/>
      <c r="C86" s="333">
        <v>5</v>
      </c>
      <c r="D86" s="334" t="s">
        <v>258</v>
      </c>
      <c r="E86" s="335" t="s">
        <v>259</v>
      </c>
      <c r="F86" s="292"/>
      <c r="G86" s="293"/>
      <c r="H86" s="294"/>
      <c r="I86" s="295">
        <f>G86*H86</f>
        <v>0</v>
      </c>
      <c r="K86" s="297"/>
      <c r="L86" s="298">
        <f>G86+K86</f>
        <v>0</v>
      </c>
      <c r="M86" s="299">
        <f>H86*L86</f>
        <v>0</v>
      </c>
      <c r="O86" s="297"/>
      <c r="P86" s="295">
        <f>H86*O86</f>
        <v>0</v>
      </c>
    </row>
    <row r="87" spans="1:19" s="296" customFormat="1" x14ac:dyDescent="0.25">
      <c r="A87" s="336"/>
      <c r="B87" s="337"/>
      <c r="C87" s="338"/>
      <c r="D87" s="339"/>
      <c r="E87" s="340"/>
      <c r="F87" s="305"/>
      <c r="G87" s="321"/>
      <c r="H87" s="317"/>
      <c r="I87" s="295"/>
      <c r="K87" s="319"/>
      <c r="L87" s="298"/>
      <c r="M87" s="299"/>
      <c r="O87" s="319"/>
      <c r="P87" s="295"/>
    </row>
    <row r="88" spans="1:19" s="296" customFormat="1" ht="15.6" x14ac:dyDescent="0.25">
      <c r="A88" s="529" t="s">
        <v>146</v>
      </c>
      <c r="B88" s="530"/>
      <c r="C88" s="530"/>
      <c r="D88" s="530"/>
      <c r="E88" s="530"/>
      <c r="F88" s="530"/>
      <c r="G88" s="530"/>
      <c r="H88" s="530"/>
      <c r="I88" s="531"/>
      <c r="J88" s="341"/>
      <c r="K88" s="342"/>
      <c r="L88" s="343"/>
      <c r="M88" s="344"/>
      <c r="N88" s="341"/>
      <c r="O88" s="342"/>
      <c r="P88" s="345"/>
      <c r="Q88" s="341"/>
      <c r="R88" s="341"/>
      <c r="S88" s="341"/>
    </row>
    <row r="89" spans="1:19" s="296" customFormat="1" x14ac:dyDescent="0.25">
      <c r="A89" s="518" t="s">
        <v>150</v>
      </c>
      <c r="B89" s="519"/>
      <c r="C89" s="519"/>
      <c r="D89" s="519"/>
      <c r="E89" s="519"/>
      <c r="F89" s="519"/>
      <c r="G89" s="519"/>
      <c r="H89" s="519"/>
      <c r="I89" s="520"/>
      <c r="J89" s="341"/>
      <c r="K89" s="342"/>
      <c r="L89" s="343"/>
      <c r="M89" s="344"/>
      <c r="N89" s="341"/>
      <c r="O89" s="342"/>
      <c r="P89" s="345"/>
      <c r="Q89" s="341"/>
      <c r="R89" s="341"/>
      <c r="S89" s="341"/>
    </row>
    <row r="90" spans="1:19" s="296" customFormat="1" ht="30" x14ac:dyDescent="0.25">
      <c r="A90" s="312">
        <v>2</v>
      </c>
      <c r="B90" s="313">
        <v>4</v>
      </c>
      <c r="C90" s="302"/>
      <c r="D90" s="314" t="s">
        <v>358</v>
      </c>
      <c r="E90" s="304"/>
      <c r="F90" s="305"/>
      <c r="G90" s="321"/>
      <c r="H90" s="317"/>
      <c r="I90" s="295"/>
      <c r="K90" s="319"/>
      <c r="L90" s="298"/>
      <c r="M90" s="299"/>
      <c r="O90" s="319"/>
      <c r="P90" s="295"/>
    </row>
    <row r="91" spans="1:19" s="296" customFormat="1" x14ac:dyDescent="0.25">
      <c r="A91" s="312"/>
      <c r="B91" s="313"/>
      <c r="C91" s="302"/>
      <c r="D91" s="314"/>
      <c r="E91" s="304"/>
      <c r="F91" s="305"/>
      <c r="G91" s="321"/>
      <c r="H91" s="317"/>
      <c r="I91" s="295"/>
      <c r="K91" s="319"/>
      <c r="L91" s="298"/>
      <c r="M91" s="299"/>
      <c r="O91" s="319"/>
      <c r="P91" s="295"/>
    </row>
    <row r="92" spans="1:19" s="296" customFormat="1" ht="45" x14ac:dyDescent="0.25">
      <c r="A92" s="288"/>
      <c r="B92" s="289"/>
      <c r="C92" s="290">
        <v>1</v>
      </c>
      <c r="D92" s="291" t="s">
        <v>333</v>
      </c>
      <c r="E92" s="273" t="s">
        <v>179</v>
      </c>
      <c r="F92" s="292"/>
      <c r="G92" s="293"/>
      <c r="H92" s="294"/>
      <c r="I92" s="295">
        <f>G92*H92</f>
        <v>0</v>
      </c>
      <c r="K92" s="297"/>
      <c r="L92" s="298">
        <f>G92+K92</f>
        <v>0</v>
      </c>
      <c r="M92" s="299">
        <f>H92*L92</f>
        <v>0</v>
      </c>
      <c r="O92" s="297"/>
      <c r="P92" s="295">
        <f>H92*O92</f>
        <v>0</v>
      </c>
    </row>
    <row r="93" spans="1:19" s="296" customFormat="1" x14ac:dyDescent="0.25">
      <c r="A93" s="312"/>
      <c r="B93" s="313"/>
      <c r="C93" s="302"/>
      <c r="D93" s="314"/>
      <c r="E93" s="304"/>
      <c r="F93" s="305"/>
      <c r="G93" s="321"/>
      <c r="H93" s="317"/>
      <c r="I93" s="295"/>
      <c r="K93" s="319"/>
      <c r="L93" s="298"/>
      <c r="M93" s="299"/>
      <c r="O93" s="319"/>
      <c r="P93" s="295"/>
    </row>
    <row r="94" spans="1:19" s="296" customFormat="1" ht="15.6" x14ac:dyDescent="0.25">
      <c r="A94" s="529" t="s">
        <v>147</v>
      </c>
      <c r="B94" s="530"/>
      <c r="C94" s="530"/>
      <c r="D94" s="530"/>
      <c r="E94" s="530"/>
      <c r="F94" s="530"/>
      <c r="G94" s="530"/>
      <c r="H94" s="530"/>
      <c r="I94" s="531"/>
      <c r="J94" s="341"/>
      <c r="K94" s="342"/>
      <c r="L94" s="343"/>
      <c r="M94" s="344"/>
      <c r="N94" s="341"/>
      <c r="O94" s="342"/>
      <c r="P94" s="345"/>
      <c r="Q94" s="341"/>
      <c r="R94" s="341"/>
      <c r="S94" s="341"/>
    </row>
    <row r="95" spans="1:19" s="296" customFormat="1" x14ac:dyDescent="0.25">
      <c r="A95" s="518" t="s">
        <v>150</v>
      </c>
      <c r="B95" s="519"/>
      <c r="C95" s="519"/>
      <c r="D95" s="519"/>
      <c r="E95" s="519"/>
      <c r="F95" s="519"/>
      <c r="G95" s="519"/>
      <c r="H95" s="519"/>
      <c r="I95" s="520"/>
      <c r="J95" s="341"/>
      <c r="K95" s="342"/>
      <c r="L95" s="343"/>
      <c r="M95" s="344"/>
      <c r="N95" s="341"/>
      <c r="O95" s="342"/>
      <c r="P95" s="345"/>
      <c r="Q95" s="341"/>
      <c r="R95" s="341"/>
      <c r="S95" s="341"/>
    </row>
    <row r="96" spans="1:19" s="296" customFormat="1" ht="45" x14ac:dyDescent="0.25">
      <c r="A96" s="312">
        <v>2</v>
      </c>
      <c r="B96" s="313">
        <v>5</v>
      </c>
      <c r="C96" s="302"/>
      <c r="D96" s="314" t="s">
        <v>357</v>
      </c>
      <c r="E96" s="304"/>
      <c r="F96" s="305"/>
      <c r="G96" s="321"/>
      <c r="H96" s="317"/>
      <c r="I96" s="295"/>
      <c r="K96" s="319"/>
      <c r="L96" s="298"/>
      <c r="M96" s="299"/>
      <c r="O96" s="319"/>
      <c r="P96" s="295"/>
    </row>
    <row r="97" spans="1:19" s="296" customFormat="1" x14ac:dyDescent="0.25">
      <c r="A97" s="312"/>
      <c r="B97" s="313"/>
      <c r="C97" s="302"/>
      <c r="D97" s="314"/>
      <c r="E97" s="304"/>
      <c r="F97" s="305"/>
      <c r="G97" s="321"/>
      <c r="H97" s="317"/>
      <c r="I97" s="295"/>
      <c r="K97" s="319"/>
      <c r="L97" s="298"/>
      <c r="M97" s="299"/>
      <c r="O97" s="319"/>
      <c r="P97" s="295"/>
    </row>
    <row r="98" spans="1:19" s="296" customFormat="1" ht="30" x14ac:dyDescent="0.25">
      <c r="A98" s="288"/>
      <c r="B98" s="289"/>
      <c r="C98" s="290">
        <v>1</v>
      </c>
      <c r="D98" s="291" t="s">
        <v>381</v>
      </c>
      <c r="E98" s="273" t="s">
        <v>179</v>
      </c>
      <c r="F98" s="292"/>
      <c r="G98" s="293"/>
      <c r="H98" s="294"/>
      <c r="I98" s="295">
        <f>G98*H98</f>
        <v>0</v>
      </c>
      <c r="K98" s="297"/>
      <c r="L98" s="298">
        <f>G98+K98</f>
        <v>0</v>
      </c>
      <c r="M98" s="299">
        <f>H98*L98</f>
        <v>0</v>
      </c>
      <c r="O98" s="297"/>
      <c r="P98" s="295">
        <f>H98*O98</f>
        <v>0</v>
      </c>
    </row>
    <row r="99" spans="1:19" s="296" customFormat="1" ht="30" x14ac:dyDescent="0.25">
      <c r="A99" s="288"/>
      <c r="B99" s="289"/>
      <c r="C99" s="290">
        <v>2</v>
      </c>
      <c r="D99" s="291" t="s">
        <v>382</v>
      </c>
      <c r="E99" s="273" t="s">
        <v>179</v>
      </c>
      <c r="F99" s="292"/>
      <c r="G99" s="293"/>
      <c r="H99" s="294"/>
      <c r="I99" s="295">
        <f>G99*H99</f>
        <v>0</v>
      </c>
      <c r="K99" s="297"/>
      <c r="L99" s="298">
        <f>G99+K99</f>
        <v>0</v>
      </c>
      <c r="M99" s="299">
        <f>H99*L99</f>
        <v>0</v>
      </c>
      <c r="O99" s="297"/>
      <c r="P99" s="295">
        <f>H99*O99</f>
        <v>0</v>
      </c>
    </row>
    <row r="100" spans="1:19" s="296" customFormat="1" ht="30" x14ac:dyDescent="0.25">
      <c r="A100" s="288"/>
      <c r="B100" s="289"/>
      <c r="C100" s="290">
        <v>3</v>
      </c>
      <c r="D100" s="291" t="s">
        <v>383</v>
      </c>
      <c r="E100" s="273" t="s">
        <v>179</v>
      </c>
      <c r="F100" s="292"/>
      <c r="G100" s="293"/>
      <c r="H100" s="294"/>
      <c r="I100" s="295">
        <f>G100*H100</f>
        <v>0</v>
      </c>
      <c r="K100" s="297"/>
      <c r="L100" s="298">
        <f>G100+K100</f>
        <v>0</v>
      </c>
      <c r="M100" s="299">
        <f>H100*L100</f>
        <v>0</v>
      </c>
      <c r="O100" s="297"/>
      <c r="P100" s="295">
        <f>H100*O100</f>
        <v>0</v>
      </c>
    </row>
    <row r="101" spans="1:19" s="296" customFormat="1" ht="30" x14ac:dyDescent="0.25">
      <c r="A101" s="288"/>
      <c r="B101" s="289"/>
      <c r="C101" s="290">
        <v>4</v>
      </c>
      <c r="D101" s="291" t="s">
        <v>298</v>
      </c>
      <c r="E101" s="273" t="s">
        <v>27</v>
      </c>
      <c r="F101" s="292"/>
      <c r="G101" s="293"/>
      <c r="H101" s="294"/>
      <c r="I101" s="295">
        <f>G101*H101</f>
        <v>0</v>
      </c>
      <c r="K101" s="297"/>
      <c r="L101" s="298">
        <v>0</v>
      </c>
      <c r="M101" s="299">
        <f>H101*L101</f>
        <v>0</v>
      </c>
      <c r="O101" s="297"/>
      <c r="P101" s="295">
        <f>H101*O101</f>
        <v>0</v>
      </c>
    </row>
    <row r="102" spans="1:19" s="296" customFormat="1" x14ac:dyDescent="0.25">
      <c r="A102" s="312"/>
      <c r="B102" s="313"/>
      <c r="C102" s="302"/>
      <c r="D102" s="314"/>
      <c r="E102" s="304"/>
      <c r="F102" s="305"/>
      <c r="G102" s="321"/>
      <c r="H102" s="317"/>
      <c r="I102" s="295"/>
      <c r="K102" s="319"/>
      <c r="L102" s="298"/>
      <c r="M102" s="299"/>
      <c r="O102" s="319"/>
      <c r="P102" s="295"/>
    </row>
    <row r="103" spans="1:19" s="296" customFormat="1" ht="30" x14ac:dyDescent="0.25">
      <c r="A103" s="312">
        <v>2</v>
      </c>
      <c r="B103" s="313">
        <v>6</v>
      </c>
      <c r="C103" s="302"/>
      <c r="D103" s="314" t="s">
        <v>171</v>
      </c>
      <c r="E103" s="304"/>
      <c r="F103" s="305"/>
      <c r="G103" s="321"/>
      <c r="H103" s="317"/>
      <c r="I103" s="295"/>
      <c r="K103" s="319"/>
      <c r="L103" s="298"/>
      <c r="M103" s="299"/>
      <c r="O103" s="319"/>
      <c r="P103" s="295"/>
    </row>
    <row r="104" spans="1:19" s="296" customFormat="1" x14ac:dyDescent="0.25">
      <c r="A104" s="312"/>
      <c r="B104" s="313"/>
      <c r="C104" s="302"/>
      <c r="D104" s="314"/>
      <c r="E104" s="304"/>
      <c r="F104" s="305"/>
      <c r="G104" s="321"/>
      <c r="H104" s="317"/>
      <c r="I104" s="295"/>
      <c r="K104" s="319"/>
      <c r="L104" s="298"/>
      <c r="M104" s="299"/>
      <c r="O104" s="319"/>
      <c r="P104" s="295"/>
    </row>
    <row r="105" spans="1:19" s="296" customFormat="1" ht="17.399999999999999" x14ac:dyDescent="0.25">
      <c r="A105" s="288"/>
      <c r="B105" s="289"/>
      <c r="C105" s="290">
        <v>1</v>
      </c>
      <c r="D105" s="291" t="s">
        <v>148</v>
      </c>
      <c r="E105" s="273" t="s">
        <v>179</v>
      </c>
      <c r="F105" s="292"/>
      <c r="G105" s="293"/>
      <c r="H105" s="294"/>
      <c r="I105" s="295">
        <f>G105*H105</f>
        <v>0</v>
      </c>
      <c r="K105" s="297"/>
      <c r="L105" s="298">
        <f>G105+K105</f>
        <v>0</v>
      </c>
      <c r="M105" s="299">
        <f>H105*L105</f>
        <v>0</v>
      </c>
      <c r="O105" s="297"/>
      <c r="P105" s="295">
        <f>H105*O105</f>
        <v>0</v>
      </c>
    </row>
    <row r="106" spans="1:19" s="296" customFormat="1" x14ac:dyDescent="0.25">
      <c r="A106" s="288"/>
      <c r="B106" s="289"/>
      <c r="C106" s="290">
        <v>2</v>
      </c>
      <c r="D106" s="291" t="s">
        <v>285</v>
      </c>
      <c r="E106" s="273" t="s">
        <v>27</v>
      </c>
      <c r="F106" s="292"/>
      <c r="G106" s="293"/>
      <c r="H106" s="294"/>
      <c r="I106" s="295">
        <f>G106*H106</f>
        <v>0</v>
      </c>
      <c r="K106" s="297"/>
      <c r="L106" s="298">
        <f>G106+K106</f>
        <v>0</v>
      </c>
      <c r="M106" s="299">
        <f>H106*L106</f>
        <v>0</v>
      </c>
      <c r="O106" s="297"/>
      <c r="P106" s="295">
        <f>H106*O106</f>
        <v>0</v>
      </c>
    </row>
    <row r="107" spans="1:19" s="296" customFormat="1" x14ac:dyDescent="0.25">
      <c r="A107" s="288"/>
      <c r="B107" s="289"/>
      <c r="C107" s="290">
        <v>3</v>
      </c>
      <c r="D107" s="291" t="s">
        <v>286</v>
      </c>
      <c r="E107" s="273" t="s">
        <v>27</v>
      </c>
      <c r="F107" s="292"/>
      <c r="G107" s="293"/>
      <c r="H107" s="294"/>
      <c r="I107" s="295">
        <f>G107*H107</f>
        <v>0</v>
      </c>
      <c r="K107" s="297"/>
      <c r="L107" s="298">
        <f>G107+K107</f>
        <v>0</v>
      </c>
      <c r="M107" s="299">
        <f>H107*L107</f>
        <v>0</v>
      </c>
      <c r="O107" s="297"/>
      <c r="P107" s="295">
        <f>H107*O107</f>
        <v>0</v>
      </c>
    </row>
    <row r="108" spans="1:19" s="296" customFormat="1" x14ac:dyDescent="0.25">
      <c r="A108" s="346"/>
      <c r="B108" s="347"/>
      <c r="C108" s="348"/>
      <c r="D108" s="349"/>
      <c r="E108" s="350"/>
      <c r="F108" s="351"/>
      <c r="G108" s="352"/>
      <c r="H108" s="353"/>
      <c r="I108" s="295"/>
      <c r="K108" s="354"/>
      <c r="L108" s="298"/>
      <c r="M108" s="299"/>
      <c r="O108" s="354"/>
      <c r="P108" s="295"/>
    </row>
    <row r="109" spans="1:19" s="296" customFormat="1" x14ac:dyDescent="0.25">
      <c r="A109" s="346">
        <v>2</v>
      </c>
      <c r="B109" s="347">
        <v>7</v>
      </c>
      <c r="C109" s="348"/>
      <c r="D109" s="349" t="s">
        <v>241</v>
      </c>
      <c r="E109" s="350"/>
      <c r="F109" s="351"/>
      <c r="G109" s="352"/>
      <c r="H109" s="353"/>
      <c r="I109" s="295"/>
      <c r="K109" s="354"/>
      <c r="L109" s="298"/>
      <c r="M109" s="299"/>
      <c r="O109" s="354"/>
      <c r="P109" s="295"/>
    </row>
    <row r="110" spans="1:19" s="296" customFormat="1" x14ac:dyDescent="0.25">
      <c r="A110" s="346"/>
      <c r="B110" s="347"/>
      <c r="C110" s="348"/>
      <c r="D110" s="349"/>
      <c r="E110" s="350"/>
      <c r="F110" s="351"/>
      <c r="G110" s="352"/>
      <c r="H110" s="353"/>
      <c r="I110" s="295"/>
      <c r="K110" s="354"/>
      <c r="L110" s="298"/>
      <c r="M110" s="299"/>
      <c r="O110" s="354"/>
      <c r="P110" s="295"/>
    </row>
    <row r="111" spans="1:19" s="341" customFormat="1" ht="17.399999999999999" x14ac:dyDescent="0.25">
      <c r="A111" s="355"/>
      <c r="B111" s="289"/>
      <c r="C111" s="290">
        <v>1</v>
      </c>
      <c r="D111" s="291" t="s">
        <v>240</v>
      </c>
      <c r="E111" s="273" t="s">
        <v>178</v>
      </c>
      <c r="F111" s="292"/>
      <c r="G111" s="293"/>
      <c r="H111" s="294"/>
      <c r="I111" s="295">
        <f>G111*H111</f>
        <v>0</v>
      </c>
      <c r="J111" s="296"/>
      <c r="K111" s="297"/>
      <c r="L111" s="298">
        <f>G111+K111</f>
        <v>0</v>
      </c>
      <c r="M111" s="299">
        <f>H111*L111</f>
        <v>0</v>
      </c>
      <c r="N111" s="296"/>
      <c r="O111" s="297"/>
      <c r="P111" s="295">
        <f t="shared" ref="P111:P115" si="10">H111*O111</f>
        <v>0</v>
      </c>
      <c r="Q111" s="296"/>
      <c r="R111" s="296"/>
      <c r="S111" s="296"/>
    </row>
    <row r="112" spans="1:19" s="341" customFormat="1" ht="17.399999999999999" x14ac:dyDescent="0.25">
      <c r="A112" s="355"/>
      <c r="B112" s="289"/>
      <c r="C112" s="290">
        <v>2</v>
      </c>
      <c r="D112" s="291" t="s">
        <v>299</v>
      </c>
      <c r="E112" s="273" t="s">
        <v>178</v>
      </c>
      <c r="F112" s="292"/>
      <c r="G112" s="293"/>
      <c r="H112" s="294"/>
      <c r="I112" s="295">
        <f t="shared" ref="I112:I115" si="11">G112*H112</f>
        <v>0</v>
      </c>
      <c r="J112" s="296"/>
      <c r="K112" s="297"/>
      <c r="L112" s="298">
        <f t="shared" ref="L112:L114" si="12">G112+K112</f>
        <v>0</v>
      </c>
      <c r="M112" s="299">
        <f t="shared" ref="M112:M115" si="13">H112*L112</f>
        <v>0</v>
      </c>
      <c r="N112" s="296"/>
      <c r="O112" s="297"/>
      <c r="P112" s="295">
        <f t="shared" si="10"/>
        <v>0</v>
      </c>
      <c r="Q112" s="296"/>
      <c r="R112" s="296"/>
      <c r="S112" s="296"/>
    </row>
    <row r="113" spans="1:19" s="296" customFormat="1" ht="17.399999999999999" x14ac:dyDescent="0.25">
      <c r="A113" s="355"/>
      <c r="B113" s="289"/>
      <c r="C113" s="290">
        <v>3</v>
      </c>
      <c r="D113" s="291" t="s">
        <v>254</v>
      </c>
      <c r="E113" s="273" t="s">
        <v>178</v>
      </c>
      <c r="F113" s="292"/>
      <c r="G113" s="293"/>
      <c r="H113" s="294"/>
      <c r="I113" s="295">
        <f t="shared" si="11"/>
        <v>0</v>
      </c>
      <c r="K113" s="297"/>
      <c r="L113" s="298">
        <f t="shared" si="12"/>
        <v>0</v>
      </c>
      <c r="M113" s="299">
        <f t="shared" si="13"/>
        <v>0</v>
      </c>
      <c r="O113" s="297"/>
      <c r="P113" s="295">
        <f t="shared" si="10"/>
        <v>0</v>
      </c>
    </row>
    <row r="114" spans="1:19" s="296" customFormat="1" ht="17.399999999999999" x14ac:dyDescent="0.25">
      <c r="A114" s="355"/>
      <c r="B114" s="289"/>
      <c r="C114" s="290">
        <v>4</v>
      </c>
      <c r="D114" s="291" t="s">
        <v>300</v>
      </c>
      <c r="E114" s="273" t="s">
        <v>178</v>
      </c>
      <c r="F114" s="292"/>
      <c r="G114" s="293"/>
      <c r="H114" s="294"/>
      <c r="I114" s="295">
        <f t="shared" si="11"/>
        <v>0</v>
      </c>
      <c r="K114" s="297"/>
      <c r="L114" s="298">
        <f t="shared" si="12"/>
        <v>0</v>
      </c>
      <c r="M114" s="299">
        <f t="shared" si="13"/>
        <v>0</v>
      </c>
      <c r="O114" s="297"/>
      <c r="P114" s="295">
        <f t="shared" si="10"/>
        <v>0</v>
      </c>
    </row>
    <row r="115" spans="1:19" s="296" customFormat="1" ht="15.6" x14ac:dyDescent="0.25">
      <c r="A115" s="355"/>
      <c r="B115" s="289"/>
      <c r="C115" s="290">
        <v>5</v>
      </c>
      <c r="D115" s="291" t="s">
        <v>242</v>
      </c>
      <c r="E115" s="273" t="s">
        <v>21</v>
      </c>
      <c r="F115" s="292"/>
      <c r="G115" s="293">
        <v>1</v>
      </c>
      <c r="H115" s="294"/>
      <c r="I115" s="295">
        <f t="shared" si="11"/>
        <v>0</v>
      </c>
      <c r="K115" s="297"/>
      <c r="L115" s="298">
        <f>G115+K115</f>
        <v>1</v>
      </c>
      <c r="M115" s="299">
        <f t="shared" si="13"/>
        <v>0</v>
      </c>
      <c r="O115" s="297"/>
      <c r="P115" s="295">
        <f t="shared" si="10"/>
        <v>0</v>
      </c>
    </row>
    <row r="116" spans="1:19" s="296" customFormat="1" x14ac:dyDescent="0.25">
      <c r="A116" s="312"/>
      <c r="B116" s="313"/>
      <c r="C116" s="348"/>
      <c r="D116" s="314"/>
      <c r="E116" s="304"/>
      <c r="F116" s="305"/>
      <c r="G116" s="321"/>
      <c r="H116" s="317"/>
      <c r="I116" s="295"/>
      <c r="K116" s="319"/>
      <c r="L116" s="298"/>
      <c r="M116" s="299"/>
      <c r="O116" s="319"/>
      <c r="P116" s="295"/>
    </row>
    <row r="117" spans="1:19" s="341" customFormat="1" ht="16.2" thickBot="1" x14ac:dyDescent="0.3">
      <c r="A117" s="312"/>
      <c r="B117" s="313"/>
      <c r="C117" s="302"/>
      <c r="D117" s="303" t="s">
        <v>24</v>
      </c>
      <c r="E117" s="304"/>
      <c r="F117" s="305"/>
      <c r="G117" s="321"/>
      <c r="H117" s="317"/>
      <c r="I117" s="322">
        <f>SUM(I17:I116)</f>
        <v>0</v>
      </c>
      <c r="J117" s="296"/>
      <c r="K117" s="319"/>
      <c r="L117" s="298"/>
      <c r="M117" s="322">
        <f>SUM(M17:M116)</f>
        <v>0</v>
      </c>
      <c r="N117" s="296"/>
      <c r="O117" s="319"/>
      <c r="P117" s="322">
        <f>SUM(P17:P116)</f>
        <v>0</v>
      </c>
      <c r="Q117" s="296"/>
      <c r="R117" s="296"/>
      <c r="S117" s="296"/>
    </row>
    <row r="118" spans="1:19" s="341" customFormat="1" x14ac:dyDescent="0.25">
      <c r="A118" s="312"/>
      <c r="B118" s="313"/>
      <c r="C118" s="302"/>
      <c r="D118" s="314"/>
      <c r="E118" s="304"/>
      <c r="F118" s="305"/>
      <c r="G118" s="321"/>
      <c r="H118" s="317"/>
      <c r="I118" s="324"/>
      <c r="J118" s="296"/>
      <c r="K118" s="319"/>
      <c r="L118" s="298"/>
      <c r="M118" s="325"/>
      <c r="N118" s="296"/>
      <c r="O118" s="319"/>
      <c r="P118" s="324"/>
      <c r="Q118" s="296"/>
      <c r="R118" s="296"/>
      <c r="S118" s="296"/>
    </row>
    <row r="119" spans="1:19" s="296" customFormat="1" ht="15.6" x14ac:dyDescent="0.25">
      <c r="A119" s="300">
        <v>3</v>
      </c>
      <c r="B119" s="301"/>
      <c r="C119" s="302"/>
      <c r="D119" s="303" t="s">
        <v>2</v>
      </c>
      <c r="E119" s="304"/>
      <c r="F119" s="305"/>
      <c r="G119" s="321"/>
      <c r="H119" s="317"/>
      <c r="I119" s="295"/>
      <c r="K119" s="319"/>
      <c r="L119" s="298"/>
      <c r="M119" s="299"/>
      <c r="O119" s="319"/>
      <c r="P119" s="295"/>
    </row>
    <row r="120" spans="1:19" s="296" customFormat="1" ht="15.6" x14ac:dyDescent="0.25">
      <c r="A120" s="300"/>
      <c r="B120" s="301"/>
      <c r="C120" s="302"/>
      <c r="D120" s="303"/>
      <c r="E120" s="304"/>
      <c r="F120" s="305"/>
      <c r="G120" s="321"/>
      <c r="H120" s="317"/>
      <c r="I120" s="295"/>
      <c r="K120" s="319"/>
      <c r="L120" s="298"/>
      <c r="M120" s="299"/>
      <c r="O120" s="319"/>
      <c r="P120" s="295"/>
    </row>
    <row r="121" spans="1:19" s="296" customFormat="1" ht="15.6" x14ac:dyDescent="0.25">
      <c r="A121" s="482"/>
      <c r="B121" s="289">
        <v>1</v>
      </c>
      <c r="C121" s="356"/>
      <c r="D121" s="291" t="s">
        <v>36</v>
      </c>
      <c r="E121" s="273"/>
      <c r="F121" s="292"/>
      <c r="G121" s="293"/>
      <c r="H121" s="294"/>
      <c r="I121" s="295">
        <f t="shared" ref="I121:I155" si="14">G121*H121</f>
        <v>0</v>
      </c>
      <c r="K121" s="297"/>
      <c r="L121" s="298">
        <f t="shared" ref="L121:L141" si="15">G121+K121</f>
        <v>0</v>
      </c>
      <c r="M121" s="299">
        <f t="shared" ref="M121:M155" si="16">H121*L121</f>
        <v>0</v>
      </c>
      <c r="O121" s="297"/>
      <c r="P121" s="295">
        <f t="shared" ref="P121:P155" si="17">H121*O121</f>
        <v>0</v>
      </c>
    </row>
    <row r="122" spans="1:19" s="296" customFormat="1" ht="15.6" x14ac:dyDescent="0.25">
      <c r="A122" s="482"/>
      <c r="B122" s="289"/>
      <c r="C122" s="290">
        <v>1</v>
      </c>
      <c r="D122" s="291" t="s">
        <v>354</v>
      </c>
      <c r="E122" s="273" t="s">
        <v>294</v>
      </c>
      <c r="F122" s="292"/>
      <c r="G122" s="293"/>
      <c r="H122" s="294"/>
      <c r="I122" s="295">
        <f t="shared" si="14"/>
        <v>0</v>
      </c>
      <c r="K122" s="297"/>
      <c r="L122" s="298">
        <f t="shared" si="15"/>
        <v>0</v>
      </c>
      <c r="M122" s="299">
        <f t="shared" si="16"/>
        <v>0</v>
      </c>
      <c r="O122" s="297"/>
      <c r="P122" s="295">
        <f t="shared" si="17"/>
        <v>0</v>
      </c>
    </row>
    <row r="123" spans="1:19" s="296" customFormat="1" ht="15.6" x14ac:dyDescent="0.25">
      <c r="A123" s="482"/>
      <c r="B123" s="289"/>
      <c r="C123" s="290">
        <v>2</v>
      </c>
      <c r="D123" s="291" t="s">
        <v>355</v>
      </c>
      <c r="E123" s="273" t="s">
        <v>294</v>
      </c>
      <c r="F123" s="292"/>
      <c r="G123" s="293"/>
      <c r="H123" s="294"/>
      <c r="I123" s="295">
        <f t="shared" si="14"/>
        <v>0</v>
      </c>
      <c r="K123" s="297"/>
      <c r="L123" s="298">
        <f t="shared" si="15"/>
        <v>0</v>
      </c>
      <c r="M123" s="299">
        <f t="shared" si="16"/>
        <v>0</v>
      </c>
      <c r="O123" s="297"/>
      <c r="P123" s="295">
        <f t="shared" si="17"/>
        <v>0</v>
      </c>
    </row>
    <row r="124" spans="1:19" s="296" customFormat="1" ht="15.6" x14ac:dyDescent="0.25">
      <c r="A124" s="482"/>
      <c r="B124" s="289">
        <v>2</v>
      </c>
      <c r="C124" s="290"/>
      <c r="D124" s="291" t="s">
        <v>617</v>
      </c>
      <c r="E124" s="273"/>
      <c r="F124" s="292"/>
      <c r="G124" s="293"/>
      <c r="H124" s="294"/>
      <c r="I124" s="295"/>
      <c r="K124" s="297"/>
      <c r="L124" s="298"/>
      <c r="M124" s="299"/>
      <c r="O124" s="297"/>
      <c r="P124" s="295"/>
    </row>
    <row r="125" spans="1:19" s="296" customFormat="1" ht="30" x14ac:dyDescent="0.25">
      <c r="A125" s="357"/>
      <c r="B125" s="289"/>
      <c r="C125" s="290" t="s">
        <v>93</v>
      </c>
      <c r="D125" s="291" t="s">
        <v>37</v>
      </c>
      <c r="E125" s="273" t="s">
        <v>29</v>
      </c>
      <c r="F125" s="292"/>
      <c r="G125" s="293"/>
      <c r="H125" s="294"/>
      <c r="I125" s="295">
        <f t="shared" si="14"/>
        <v>0</v>
      </c>
      <c r="K125" s="297"/>
      <c r="L125" s="298">
        <f t="shared" si="15"/>
        <v>0</v>
      </c>
      <c r="M125" s="299">
        <f t="shared" si="16"/>
        <v>0</v>
      </c>
      <c r="O125" s="297"/>
      <c r="P125" s="295">
        <f t="shared" si="17"/>
        <v>0</v>
      </c>
    </row>
    <row r="126" spans="1:19" s="296" customFormat="1" ht="30" x14ac:dyDescent="0.25">
      <c r="A126" s="357"/>
      <c r="B126" s="289"/>
      <c r="C126" s="290">
        <v>2</v>
      </c>
      <c r="D126" s="291" t="s">
        <v>334</v>
      </c>
      <c r="E126" s="273" t="s">
        <v>29</v>
      </c>
      <c r="F126" s="292"/>
      <c r="G126" s="293"/>
      <c r="H126" s="294"/>
      <c r="I126" s="295">
        <f t="shared" si="14"/>
        <v>0</v>
      </c>
      <c r="K126" s="297"/>
      <c r="L126" s="298">
        <f t="shared" si="15"/>
        <v>0</v>
      </c>
      <c r="M126" s="299">
        <f t="shared" si="16"/>
        <v>0</v>
      </c>
      <c r="O126" s="297"/>
      <c r="P126" s="295">
        <f t="shared" si="17"/>
        <v>0</v>
      </c>
    </row>
    <row r="127" spans="1:19" s="296" customFormat="1" ht="30" x14ac:dyDescent="0.25">
      <c r="A127" s="357"/>
      <c r="B127" s="289"/>
      <c r="C127" s="290">
        <v>3</v>
      </c>
      <c r="D127" s="291" t="s">
        <v>38</v>
      </c>
      <c r="E127" s="273" t="s">
        <v>29</v>
      </c>
      <c r="F127" s="292"/>
      <c r="G127" s="293"/>
      <c r="H127" s="294"/>
      <c r="I127" s="295"/>
      <c r="K127" s="297"/>
      <c r="L127" s="298"/>
      <c r="M127" s="299"/>
      <c r="O127" s="297"/>
      <c r="P127" s="295"/>
    </row>
    <row r="128" spans="1:19" s="296" customFormat="1" ht="30" x14ac:dyDescent="0.25">
      <c r="A128" s="357"/>
      <c r="B128" s="289"/>
      <c r="C128" s="290">
        <v>4</v>
      </c>
      <c r="D128" s="291" t="s">
        <v>244</v>
      </c>
      <c r="E128" s="273" t="s">
        <v>29</v>
      </c>
      <c r="F128" s="292"/>
      <c r="G128" s="293"/>
      <c r="H128" s="294"/>
      <c r="I128" s="295"/>
      <c r="K128" s="297"/>
      <c r="L128" s="298"/>
      <c r="M128" s="299"/>
      <c r="O128" s="297"/>
      <c r="P128" s="295"/>
    </row>
    <row r="129" spans="1:16" s="296" customFormat="1" ht="30" x14ac:dyDescent="0.25">
      <c r="A129" s="357"/>
      <c r="B129" s="289"/>
      <c r="C129" s="290">
        <v>5</v>
      </c>
      <c r="D129" s="291" t="s">
        <v>245</v>
      </c>
      <c r="E129" s="273" t="s">
        <v>29</v>
      </c>
      <c r="F129" s="292"/>
      <c r="G129" s="293"/>
      <c r="H129" s="294"/>
      <c r="I129" s="295"/>
      <c r="K129" s="297"/>
      <c r="L129" s="298"/>
      <c r="M129" s="299"/>
      <c r="O129" s="297"/>
      <c r="P129" s="295"/>
    </row>
    <row r="130" spans="1:16" s="296" customFormat="1" x14ac:dyDescent="0.25">
      <c r="A130" s="357"/>
      <c r="B130" s="289">
        <v>3</v>
      </c>
      <c r="C130" s="290"/>
      <c r="D130" s="291" t="s">
        <v>618</v>
      </c>
      <c r="E130" s="273"/>
      <c r="F130" s="292"/>
      <c r="G130" s="293"/>
      <c r="H130" s="294"/>
      <c r="I130" s="295"/>
      <c r="K130" s="297"/>
      <c r="L130" s="298"/>
      <c r="M130" s="299"/>
      <c r="O130" s="297"/>
      <c r="P130" s="295"/>
    </row>
    <row r="131" spans="1:16" s="296" customFormat="1" x14ac:dyDescent="0.25">
      <c r="A131" s="357"/>
      <c r="B131" s="289"/>
      <c r="C131" s="290">
        <v>1</v>
      </c>
      <c r="D131" s="291" t="s">
        <v>619</v>
      </c>
      <c r="E131" s="273" t="s">
        <v>29</v>
      </c>
      <c r="F131" s="292"/>
      <c r="G131" s="293"/>
      <c r="H131" s="294"/>
      <c r="I131" s="295">
        <f t="shared" si="14"/>
        <v>0</v>
      </c>
      <c r="K131" s="297"/>
      <c r="L131" s="298">
        <f t="shared" si="15"/>
        <v>0</v>
      </c>
      <c r="M131" s="299">
        <f t="shared" si="16"/>
        <v>0</v>
      </c>
      <c r="O131" s="297"/>
      <c r="P131" s="295">
        <f t="shared" si="17"/>
        <v>0</v>
      </c>
    </row>
    <row r="132" spans="1:16" s="296" customFormat="1" x14ac:dyDescent="0.25">
      <c r="A132" s="357"/>
      <c r="B132" s="289"/>
      <c r="C132" s="290">
        <v>2</v>
      </c>
      <c r="D132" s="291" t="s">
        <v>301</v>
      </c>
      <c r="E132" s="273" t="s">
        <v>29</v>
      </c>
      <c r="F132" s="292"/>
      <c r="G132" s="293"/>
      <c r="H132" s="294"/>
      <c r="I132" s="295">
        <f t="shared" si="14"/>
        <v>0</v>
      </c>
      <c r="K132" s="297"/>
      <c r="L132" s="298">
        <f t="shared" si="15"/>
        <v>0</v>
      </c>
      <c r="M132" s="299">
        <f t="shared" si="16"/>
        <v>0</v>
      </c>
      <c r="O132" s="297"/>
      <c r="P132" s="295">
        <f t="shared" si="17"/>
        <v>0</v>
      </c>
    </row>
    <row r="133" spans="1:16" s="296" customFormat="1" x14ac:dyDescent="0.25">
      <c r="A133" s="357"/>
      <c r="B133" s="289">
        <v>4</v>
      </c>
      <c r="C133" s="290"/>
      <c r="D133" s="291" t="s">
        <v>620</v>
      </c>
      <c r="E133" s="273"/>
      <c r="F133" s="292"/>
      <c r="G133" s="293"/>
      <c r="H133" s="294"/>
      <c r="I133" s="295"/>
      <c r="K133" s="297"/>
      <c r="L133" s="298"/>
      <c r="M133" s="299"/>
      <c r="O133" s="297"/>
      <c r="P133" s="295"/>
    </row>
    <row r="134" spans="1:16" s="296" customFormat="1" ht="30" x14ac:dyDescent="0.25">
      <c r="A134" s="288"/>
      <c r="B134" s="289"/>
      <c r="C134" s="290">
        <v>1</v>
      </c>
      <c r="D134" s="291" t="s">
        <v>302</v>
      </c>
      <c r="E134" s="273" t="s">
        <v>26</v>
      </c>
      <c r="F134" s="292"/>
      <c r="G134" s="293"/>
      <c r="H134" s="294"/>
      <c r="I134" s="295">
        <f t="shared" si="14"/>
        <v>0</v>
      </c>
      <c r="K134" s="297"/>
      <c r="L134" s="298">
        <f t="shared" si="15"/>
        <v>0</v>
      </c>
      <c r="M134" s="299">
        <f t="shared" si="16"/>
        <v>0</v>
      </c>
      <c r="O134" s="297"/>
      <c r="P134" s="295">
        <f t="shared" si="17"/>
        <v>0</v>
      </c>
    </row>
    <row r="135" spans="1:16" s="296" customFormat="1" ht="30" x14ac:dyDescent="0.25">
      <c r="A135" s="288"/>
      <c r="B135" s="289"/>
      <c r="C135" s="290">
        <v>2</v>
      </c>
      <c r="D135" s="291" t="s">
        <v>246</v>
      </c>
      <c r="E135" s="273" t="s">
        <v>26</v>
      </c>
      <c r="F135" s="292"/>
      <c r="G135" s="293"/>
      <c r="H135" s="294"/>
      <c r="I135" s="295">
        <f t="shared" si="14"/>
        <v>0</v>
      </c>
      <c r="K135" s="297"/>
      <c r="L135" s="298">
        <v>0</v>
      </c>
      <c r="M135" s="299">
        <f t="shared" si="16"/>
        <v>0</v>
      </c>
      <c r="O135" s="297"/>
      <c r="P135" s="295">
        <f t="shared" si="17"/>
        <v>0</v>
      </c>
    </row>
    <row r="136" spans="1:16" s="296" customFormat="1" ht="30" x14ac:dyDescent="0.25">
      <c r="A136" s="288"/>
      <c r="B136" s="289"/>
      <c r="C136" s="290">
        <v>3</v>
      </c>
      <c r="D136" s="291" t="s">
        <v>303</v>
      </c>
      <c r="E136" s="273" t="s">
        <v>26</v>
      </c>
      <c r="F136" s="292"/>
      <c r="G136" s="293"/>
      <c r="H136" s="294"/>
      <c r="I136" s="295">
        <f t="shared" si="14"/>
        <v>0</v>
      </c>
      <c r="K136" s="297"/>
      <c r="L136" s="298">
        <v>0</v>
      </c>
      <c r="M136" s="299">
        <f t="shared" si="16"/>
        <v>0</v>
      </c>
      <c r="O136" s="297"/>
      <c r="P136" s="295">
        <f t="shared" si="17"/>
        <v>0</v>
      </c>
    </row>
    <row r="137" spans="1:16" s="296" customFormat="1" x14ac:dyDescent="0.25">
      <c r="A137" s="288"/>
      <c r="B137" s="289"/>
      <c r="C137" s="290">
        <v>4</v>
      </c>
      <c r="D137" s="291" t="s">
        <v>356</v>
      </c>
      <c r="E137" s="273" t="s">
        <v>29</v>
      </c>
      <c r="F137" s="292"/>
      <c r="G137" s="293"/>
      <c r="H137" s="294"/>
      <c r="I137" s="295">
        <f t="shared" si="14"/>
        <v>0</v>
      </c>
      <c r="K137" s="297"/>
      <c r="L137" s="298">
        <f t="shared" si="15"/>
        <v>0</v>
      </c>
      <c r="M137" s="299">
        <f t="shared" si="16"/>
        <v>0</v>
      </c>
      <c r="O137" s="297"/>
      <c r="P137" s="295">
        <f t="shared" si="17"/>
        <v>0</v>
      </c>
    </row>
    <row r="138" spans="1:16" s="296" customFormat="1" x14ac:dyDescent="0.25">
      <c r="A138" s="288"/>
      <c r="B138" s="289">
        <v>5</v>
      </c>
      <c r="C138" s="290"/>
      <c r="D138" s="291" t="s">
        <v>621</v>
      </c>
      <c r="E138" s="273"/>
      <c r="F138" s="292"/>
      <c r="G138" s="293"/>
      <c r="H138" s="294"/>
      <c r="I138" s="295"/>
      <c r="K138" s="297"/>
      <c r="L138" s="298"/>
      <c r="M138" s="299"/>
      <c r="O138" s="297"/>
      <c r="P138" s="295"/>
    </row>
    <row r="139" spans="1:16" s="296" customFormat="1" x14ac:dyDescent="0.25">
      <c r="A139" s="288"/>
      <c r="B139" s="289"/>
      <c r="C139" s="290">
        <v>1</v>
      </c>
      <c r="D139" s="291" t="s">
        <v>39</v>
      </c>
      <c r="E139" s="273" t="s">
        <v>29</v>
      </c>
      <c r="F139" s="292"/>
      <c r="G139" s="293"/>
      <c r="H139" s="294"/>
      <c r="I139" s="295">
        <f t="shared" si="14"/>
        <v>0</v>
      </c>
      <c r="K139" s="297"/>
      <c r="L139" s="298">
        <f t="shared" si="15"/>
        <v>0</v>
      </c>
      <c r="M139" s="299">
        <f t="shared" si="16"/>
        <v>0</v>
      </c>
      <c r="O139" s="297"/>
      <c r="P139" s="295">
        <f t="shared" si="17"/>
        <v>0</v>
      </c>
    </row>
    <row r="140" spans="1:16" s="296" customFormat="1" x14ac:dyDescent="0.25">
      <c r="A140" s="288"/>
      <c r="B140" s="289"/>
      <c r="C140" s="290">
        <v>2</v>
      </c>
      <c r="D140" s="291" t="s">
        <v>40</v>
      </c>
      <c r="E140" s="273" t="s">
        <v>29</v>
      </c>
      <c r="F140" s="292"/>
      <c r="G140" s="293"/>
      <c r="H140" s="294"/>
      <c r="I140" s="295">
        <f t="shared" si="14"/>
        <v>0</v>
      </c>
      <c r="K140" s="297"/>
      <c r="L140" s="298">
        <f t="shared" si="15"/>
        <v>0</v>
      </c>
      <c r="M140" s="299">
        <f t="shared" si="16"/>
        <v>0</v>
      </c>
      <c r="O140" s="297"/>
      <c r="P140" s="295">
        <f t="shared" si="17"/>
        <v>0</v>
      </c>
    </row>
    <row r="141" spans="1:16" s="296" customFormat="1" x14ac:dyDescent="0.25">
      <c r="A141" s="288"/>
      <c r="B141" s="289"/>
      <c r="C141" s="290">
        <v>3</v>
      </c>
      <c r="D141" s="291" t="s">
        <v>41</v>
      </c>
      <c r="E141" s="273" t="s">
        <v>29</v>
      </c>
      <c r="F141" s="292"/>
      <c r="G141" s="293"/>
      <c r="H141" s="294"/>
      <c r="I141" s="295">
        <f t="shared" si="14"/>
        <v>0</v>
      </c>
      <c r="K141" s="297"/>
      <c r="L141" s="298">
        <f t="shared" si="15"/>
        <v>0</v>
      </c>
      <c r="M141" s="299">
        <f t="shared" si="16"/>
        <v>0</v>
      </c>
      <c r="O141" s="297"/>
      <c r="P141" s="295">
        <f t="shared" si="17"/>
        <v>0</v>
      </c>
    </row>
    <row r="142" spans="1:16" s="296" customFormat="1" x14ac:dyDescent="0.25">
      <c r="A142" s="288"/>
      <c r="B142" s="289">
        <v>6</v>
      </c>
      <c r="C142" s="290"/>
      <c r="D142" s="291" t="s">
        <v>622</v>
      </c>
      <c r="E142" s="273"/>
      <c r="F142" s="292"/>
      <c r="G142" s="293"/>
      <c r="H142" s="294"/>
      <c r="I142" s="295"/>
      <c r="K142" s="297"/>
      <c r="L142" s="298"/>
      <c r="M142" s="299"/>
      <c r="O142" s="297"/>
      <c r="P142" s="295"/>
    </row>
    <row r="143" spans="1:16" s="296" customFormat="1" x14ac:dyDescent="0.25">
      <c r="A143" s="288"/>
      <c r="B143" s="289"/>
      <c r="C143" s="290">
        <v>1</v>
      </c>
      <c r="D143" s="291" t="s">
        <v>28</v>
      </c>
      <c r="E143" s="273" t="s">
        <v>29</v>
      </c>
      <c r="F143" s="292"/>
      <c r="G143" s="293"/>
      <c r="H143" s="294"/>
      <c r="I143" s="295">
        <f t="shared" si="14"/>
        <v>0</v>
      </c>
      <c r="K143" s="297"/>
      <c r="L143" s="298">
        <f t="shared" ref="L143:L155" si="18">G143+K143</f>
        <v>0</v>
      </c>
      <c r="M143" s="299">
        <f t="shared" si="16"/>
        <v>0</v>
      </c>
      <c r="O143" s="297"/>
      <c r="P143" s="295">
        <f t="shared" si="17"/>
        <v>0</v>
      </c>
    </row>
    <row r="144" spans="1:16" s="296" customFormat="1" x14ac:dyDescent="0.25">
      <c r="A144" s="288"/>
      <c r="B144" s="289"/>
      <c r="C144" s="290">
        <v>2</v>
      </c>
      <c r="D144" s="291" t="s">
        <v>30</v>
      </c>
      <c r="E144" s="273" t="s">
        <v>29</v>
      </c>
      <c r="F144" s="292"/>
      <c r="G144" s="293"/>
      <c r="H144" s="294"/>
      <c r="I144" s="295">
        <f t="shared" si="14"/>
        <v>0</v>
      </c>
      <c r="K144" s="297"/>
      <c r="L144" s="298">
        <f t="shared" si="18"/>
        <v>0</v>
      </c>
      <c r="M144" s="299">
        <f t="shared" si="16"/>
        <v>0</v>
      </c>
      <c r="O144" s="297"/>
      <c r="P144" s="295">
        <f t="shared" si="17"/>
        <v>0</v>
      </c>
    </row>
    <row r="145" spans="1:16" s="296" customFormat="1" x14ac:dyDescent="0.25">
      <c r="A145" s="288"/>
      <c r="B145" s="289"/>
      <c r="C145" s="290">
        <v>3</v>
      </c>
      <c r="D145" s="291" t="s">
        <v>31</v>
      </c>
      <c r="E145" s="273" t="s">
        <v>29</v>
      </c>
      <c r="F145" s="292"/>
      <c r="G145" s="293"/>
      <c r="H145" s="294"/>
      <c r="I145" s="295">
        <f t="shared" si="14"/>
        <v>0</v>
      </c>
      <c r="K145" s="297"/>
      <c r="L145" s="298">
        <f t="shared" si="18"/>
        <v>0</v>
      </c>
      <c r="M145" s="299">
        <f t="shared" si="16"/>
        <v>0</v>
      </c>
      <c r="O145" s="297"/>
      <c r="P145" s="295">
        <f t="shared" si="17"/>
        <v>0</v>
      </c>
    </row>
    <row r="146" spans="1:16" s="296" customFormat="1" x14ac:dyDescent="0.25">
      <c r="A146" s="288"/>
      <c r="B146" s="289"/>
      <c r="C146" s="290">
        <v>4</v>
      </c>
      <c r="D146" s="291" t="s">
        <v>32</v>
      </c>
      <c r="E146" s="273" t="s">
        <v>29</v>
      </c>
      <c r="F146" s="292"/>
      <c r="G146" s="293"/>
      <c r="H146" s="294"/>
      <c r="I146" s="295">
        <f t="shared" si="14"/>
        <v>0</v>
      </c>
      <c r="K146" s="297"/>
      <c r="L146" s="298">
        <f t="shared" si="18"/>
        <v>0</v>
      </c>
      <c r="M146" s="299">
        <f t="shared" si="16"/>
        <v>0</v>
      </c>
      <c r="O146" s="297"/>
      <c r="P146" s="295">
        <f t="shared" si="17"/>
        <v>0</v>
      </c>
    </row>
    <row r="147" spans="1:16" s="296" customFormat="1" x14ac:dyDescent="0.25">
      <c r="A147" s="288"/>
      <c r="B147" s="289"/>
      <c r="C147" s="290">
        <v>5</v>
      </c>
      <c r="D147" s="291" t="s">
        <v>33</v>
      </c>
      <c r="E147" s="273" t="s">
        <v>294</v>
      </c>
      <c r="F147" s="292"/>
      <c r="G147" s="293"/>
      <c r="H147" s="294"/>
      <c r="I147" s="295">
        <f t="shared" si="14"/>
        <v>0</v>
      </c>
      <c r="K147" s="297"/>
      <c r="L147" s="298">
        <f t="shared" si="18"/>
        <v>0</v>
      </c>
      <c r="M147" s="299">
        <f t="shared" si="16"/>
        <v>0</v>
      </c>
      <c r="O147" s="297"/>
      <c r="P147" s="295">
        <f t="shared" si="17"/>
        <v>0</v>
      </c>
    </row>
    <row r="148" spans="1:16" s="296" customFormat="1" x14ac:dyDescent="0.25">
      <c r="A148" s="288"/>
      <c r="B148" s="289">
        <v>7</v>
      </c>
      <c r="C148" s="290"/>
      <c r="D148" s="291" t="s">
        <v>623</v>
      </c>
      <c r="E148" s="273"/>
      <c r="F148" s="292"/>
      <c r="G148" s="293"/>
      <c r="H148" s="294"/>
      <c r="I148" s="295"/>
      <c r="K148" s="297"/>
      <c r="L148" s="298"/>
      <c r="M148" s="299"/>
      <c r="O148" s="297"/>
      <c r="P148" s="295"/>
    </row>
    <row r="149" spans="1:16" s="296" customFormat="1" x14ac:dyDescent="0.25">
      <c r="A149" s="288"/>
      <c r="B149" s="289"/>
      <c r="C149" s="290">
        <v>1</v>
      </c>
      <c r="D149" s="291" t="s">
        <v>304</v>
      </c>
      <c r="E149" s="273" t="s">
        <v>29</v>
      </c>
      <c r="F149" s="292"/>
      <c r="G149" s="293"/>
      <c r="H149" s="294"/>
      <c r="I149" s="295">
        <f t="shared" si="14"/>
        <v>0</v>
      </c>
      <c r="K149" s="297"/>
      <c r="L149" s="298">
        <v>0</v>
      </c>
      <c r="M149" s="299">
        <f t="shared" si="16"/>
        <v>0</v>
      </c>
      <c r="O149" s="297"/>
      <c r="P149" s="295">
        <f t="shared" si="17"/>
        <v>0</v>
      </c>
    </row>
    <row r="150" spans="1:16" s="296" customFormat="1" x14ac:dyDescent="0.25">
      <c r="A150" s="288"/>
      <c r="B150" s="289"/>
      <c r="C150" s="290">
        <v>2</v>
      </c>
      <c r="D150" s="291" t="s">
        <v>305</v>
      </c>
      <c r="E150" s="273" t="s">
        <v>29</v>
      </c>
      <c r="F150" s="292"/>
      <c r="G150" s="293"/>
      <c r="H150" s="294"/>
      <c r="I150" s="295">
        <f t="shared" si="14"/>
        <v>0</v>
      </c>
      <c r="K150" s="297"/>
      <c r="L150" s="298">
        <v>0</v>
      </c>
      <c r="M150" s="299">
        <f t="shared" si="16"/>
        <v>0</v>
      </c>
      <c r="O150" s="297"/>
      <c r="P150" s="295">
        <f t="shared" si="17"/>
        <v>0</v>
      </c>
    </row>
    <row r="151" spans="1:16" s="296" customFormat="1" x14ac:dyDescent="0.25">
      <c r="A151" s="288"/>
      <c r="B151" s="289">
        <v>8</v>
      </c>
      <c r="C151" s="290"/>
      <c r="D151" s="291" t="s">
        <v>624</v>
      </c>
      <c r="E151" s="273"/>
      <c r="F151" s="292"/>
      <c r="G151" s="293"/>
      <c r="H151" s="294"/>
      <c r="I151" s="295"/>
      <c r="K151" s="297"/>
      <c r="L151" s="298"/>
      <c r="M151" s="299"/>
      <c r="O151" s="297"/>
      <c r="P151" s="295"/>
    </row>
    <row r="152" spans="1:16" s="296" customFormat="1" ht="17.399999999999999" x14ac:dyDescent="0.25">
      <c r="A152" s="288"/>
      <c r="B152" s="289"/>
      <c r="C152" s="290">
        <v>1</v>
      </c>
      <c r="D152" s="291" t="s">
        <v>625</v>
      </c>
      <c r="E152" s="273" t="s">
        <v>179</v>
      </c>
      <c r="F152" s="292"/>
      <c r="G152" s="293"/>
      <c r="H152" s="294"/>
      <c r="I152" s="295">
        <f t="shared" si="14"/>
        <v>0</v>
      </c>
      <c r="K152" s="297"/>
      <c r="L152" s="298">
        <f t="shared" si="18"/>
        <v>0</v>
      </c>
      <c r="M152" s="299">
        <f t="shared" si="16"/>
        <v>0</v>
      </c>
      <c r="O152" s="297"/>
      <c r="P152" s="295">
        <f t="shared" si="17"/>
        <v>0</v>
      </c>
    </row>
    <row r="153" spans="1:16" s="296" customFormat="1" ht="17.399999999999999" x14ac:dyDescent="0.25">
      <c r="A153" s="288"/>
      <c r="B153" s="289"/>
      <c r="C153" s="290">
        <v>2</v>
      </c>
      <c r="D153" s="291" t="s">
        <v>626</v>
      </c>
      <c r="E153" s="273" t="s">
        <v>179</v>
      </c>
      <c r="F153" s="292"/>
      <c r="G153" s="293"/>
      <c r="H153" s="294"/>
      <c r="I153" s="295">
        <f t="shared" si="14"/>
        <v>0</v>
      </c>
      <c r="K153" s="297"/>
      <c r="L153" s="298">
        <f t="shared" si="18"/>
        <v>0</v>
      </c>
      <c r="M153" s="299">
        <f t="shared" si="16"/>
        <v>0</v>
      </c>
      <c r="O153" s="297"/>
      <c r="P153" s="295">
        <f t="shared" si="17"/>
        <v>0</v>
      </c>
    </row>
    <row r="154" spans="1:16" s="296" customFormat="1" ht="17.399999999999999" x14ac:dyDescent="0.25">
      <c r="A154" s="288"/>
      <c r="B154" s="289"/>
      <c r="C154" s="290">
        <v>3</v>
      </c>
      <c r="D154" s="291" t="s">
        <v>384</v>
      </c>
      <c r="E154" s="273" t="s">
        <v>179</v>
      </c>
      <c r="F154" s="292"/>
      <c r="G154" s="293"/>
      <c r="H154" s="294"/>
      <c r="I154" s="295">
        <f t="shared" si="14"/>
        <v>0</v>
      </c>
      <c r="K154" s="297"/>
      <c r="L154" s="298">
        <f t="shared" si="18"/>
        <v>0</v>
      </c>
      <c r="M154" s="299">
        <f t="shared" si="16"/>
        <v>0</v>
      </c>
      <c r="O154" s="297"/>
      <c r="P154" s="295">
        <f t="shared" si="17"/>
        <v>0</v>
      </c>
    </row>
    <row r="155" spans="1:16" s="296" customFormat="1" ht="17.399999999999999" x14ac:dyDescent="0.25">
      <c r="A155" s="288"/>
      <c r="B155" s="289"/>
      <c r="C155" s="290">
        <v>4</v>
      </c>
      <c r="D155" s="291" t="s">
        <v>247</v>
      </c>
      <c r="E155" s="273" t="s">
        <v>179</v>
      </c>
      <c r="F155" s="292"/>
      <c r="G155" s="293"/>
      <c r="H155" s="294"/>
      <c r="I155" s="295">
        <f t="shared" si="14"/>
        <v>0</v>
      </c>
      <c r="K155" s="297"/>
      <c r="L155" s="298">
        <f t="shared" si="18"/>
        <v>0</v>
      </c>
      <c r="M155" s="299">
        <f t="shared" si="16"/>
        <v>0</v>
      </c>
      <c r="O155" s="297"/>
      <c r="P155" s="295">
        <f t="shared" si="17"/>
        <v>0</v>
      </c>
    </row>
    <row r="156" spans="1:16" s="296" customFormat="1" x14ac:dyDescent="0.25">
      <c r="A156" s="358"/>
      <c r="B156" s="359"/>
      <c r="C156" s="302"/>
      <c r="D156" s="314"/>
      <c r="E156" s="360"/>
      <c r="F156" s="305"/>
      <c r="G156" s="321"/>
      <c r="H156" s="317"/>
      <c r="I156" s="295"/>
      <c r="K156" s="319"/>
      <c r="L156" s="298"/>
      <c r="M156" s="299"/>
      <c r="O156" s="319"/>
      <c r="P156" s="295"/>
    </row>
    <row r="157" spans="1:16" s="296" customFormat="1" ht="16.2" thickBot="1" x14ac:dyDescent="0.3">
      <c r="A157" s="312"/>
      <c r="B157" s="313"/>
      <c r="C157" s="361"/>
      <c r="D157" s="303" t="s">
        <v>42</v>
      </c>
      <c r="E157" s="304"/>
      <c r="F157" s="305"/>
      <c r="G157" s="321"/>
      <c r="H157" s="317"/>
      <c r="I157" s="322">
        <f>SUM(I120:I156)</f>
        <v>0</v>
      </c>
      <c r="K157" s="319"/>
      <c r="L157" s="298"/>
      <c r="M157" s="322">
        <f>SUM(M120:M156)</f>
        <v>0</v>
      </c>
      <c r="O157" s="319"/>
      <c r="P157" s="322">
        <f>SUM(P120:P156)</f>
        <v>0</v>
      </c>
    </row>
    <row r="158" spans="1:16" s="296" customFormat="1" ht="15.6" x14ac:dyDescent="0.25">
      <c r="A158" s="312"/>
      <c r="B158" s="313"/>
      <c r="C158" s="361"/>
      <c r="D158" s="314"/>
      <c r="E158" s="304"/>
      <c r="F158" s="305"/>
      <c r="G158" s="321"/>
      <c r="H158" s="317"/>
      <c r="I158" s="324"/>
      <c r="K158" s="319"/>
      <c r="L158" s="298"/>
      <c r="M158" s="325"/>
      <c r="O158" s="319"/>
      <c r="P158" s="324"/>
    </row>
    <row r="159" spans="1:16" s="296" customFormat="1" ht="15.6" x14ac:dyDescent="0.25">
      <c r="A159" s="300">
        <v>4</v>
      </c>
      <c r="B159" s="301"/>
      <c r="C159" s="302"/>
      <c r="D159" s="303" t="s">
        <v>3</v>
      </c>
      <c r="E159" s="362"/>
      <c r="F159" s="305"/>
      <c r="G159" s="321"/>
      <c r="H159" s="317"/>
      <c r="I159" s="295"/>
      <c r="K159" s="319"/>
      <c r="L159" s="298"/>
      <c r="M159" s="299"/>
      <c r="O159" s="319"/>
      <c r="P159" s="295"/>
    </row>
    <row r="160" spans="1:16" s="296" customFormat="1" x14ac:dyDescent="0.25">
      <c r="A160" s="312"/>
      <c r="B160" s="313"/>
      <c r="C160" s="302"/>
      <c r="D160" s="314"/>
      <c r="E160" s="304"/>
      <c r="F160" s="305"/>
      <c r="G160" s="321"/>
      <c r="H160" s="317"/>
      <c r="I160" s="295"/>
      <c r="K160" s="319"/>
      <c r="L160" s="298"/>
      <c r="M160" s="299"/>
      <c r="O160" s="319"/>
      <c r="P160" s="295"/>
    </row>
    <row r="161" spans="1:19" s="296" customFormat="1" ht="30" x14ac:dyDescent="0.25">
      <c r="A161" s="357"/>
      <c r="B161" s="363">
        <v>1</v>
      </c>
      <c r="C161" s="290"/>
      <c r="D161" s="291" t="s">
        <v>248</v>
      </c>
      <c r="E161" s="273"/>
      <c r="F161" s="292"/>
      <c r="G161" s="293"/>
      <c r="H161" s="294"/>
      <c r="I161" s="295">
        <f>G161*H161</f>
        <v>0</v>
      </c>
      <c r="J161" s="364"/>
      <c r="K161" s="297"/>
      <c r="L161" s="298">
        <f>G161+K161</f>
        <v>0</v>
      </c>
      <c r="M161" s="299">
        <f>H161*L161</f>
        <v>0</v>
      </c>
      <c r="N161" s="364"/>
      <c r="O161" s="297"/>
      <c r="P161" s="295">
        <f>H161*O161</f>
        <v>0</v>
      </c>
      <c r="Q161" s="364"/>
      <c r="R161" s="364"/>
      <c r="S161" s="364"/>
    </row>
    <row r="162" spans="1:19" s="296" customFormat="1" ht="17.399999999999999" x14ac:dyDescent="0.25">
      <c r="A162" s="357"/>
      <c r="B162" s="363"/>
      <c r="C162" s="290">
        <v>1</v>
      </c>
      <c r="D162" s="291" t="s">
        <v>627</v>
      </c>
      <c r="E162" s="273" t="s">
        <v>179</v>
      </c>
      <c r="F162" s="292"/>
      <c r="G162" s="293"/>
      <c r="H162" s="294"/>
      <c r="I162" s="295">
        <f>G162*H162</f>
        <v>0</v>
      </c>
      <c r="J162" s="483"/>
      <c r="K162" s="297"/>
      <c r="L162" s="298">
        <f>G162+K162</f>
        <v>0</v>
      </c>
      <c r="M162" s="299">
        <f>H162*L162</f>
        <v>0</v>
      </c>
      <c r="N162" s="483"/>
      <c r="O162" s="297"/>
      <c r="P162" s="295">
        <f>H162*O162</f>
        <v>0</v>
      </c>
      <c r="Q162" s="483"/>
      <c r="R162" s="483"/>
      <c r="S162" s="483"/>
    </row>
    <row r="163" spans="1:19" s="296" customFormat="1" ht="17.399999999999999" x14ac:dyDescent="0.25">
      <c r="A163" s="357"/>
      <c r="B163" s="363"/>
      <c r="C163" s="290">
        <v>2</v>
      </c>
      <c r="D163" s="291" t="s">
        <v>628</v>
      </c>
      <c r="E163" s="273" t="s">
        <v>179</v>
      </c>
      <c r="F163" s="292"/>
      <c r="G163" s="293"/>
      <c r="H163" s="294"/>
      <c r="I163" s="295">
        <f>G163*H163</f>
        <v>0</v>
      </c>
      <c r="J163" s="483"/>
      <c r="K163" s="297"/>
      <c r="L163" s="298">
        <f>G163+K163</f>
        <v>0</v>
      </c>
      <c r="M163" s="299">
        <f>H163*L163</f>
        <v>0</v>
      </c>
      <c r="N163" s="483"/>
      <c r="O163" s="297"/>
      <c r="P163" s="295">
        <f>H163*O163</f>
        <v>0</v>
      </c>
      <c r="Q163" s="483"/>
      <c r="R163" s="483"/>
      <c r="S163" s="483"/>
    </row>
    <row r="164" spans="1:19" s="296" customFormat="1" ht="17.399999999999999" x14ac:dyDescent="0.25">
      <c r="A164" s="357"/>
      <c r="B164" s="363"/>
      <c r="C164" s="290">
        <v>3</v>
      </c>
      <c r="D164" s="291" t="s">
        <v>249</v>
      </c>
      <c r="E164" s="273" t="s">
        <v>179</v>
      </c>
      <c r="F164" s="292"/>
      <c r="G164" s="293"/>
      <c r="H164" s="294"/>
      <c r="I164" s="295">
        <f>G164*H164</f>
        <v>0</v>
      </c>
      <c r="J164" s="364"/>
      <c r="K164" s="297"/>
      <c r="L164" s="298">
        <f>G164+K164</f>
        <v>0</v>
      </c>
      <c r="M164" s="299">
        <f>H164*L164</f>
        <v>0</v>
      </c>
      <c r="N164" s="364"/>
      <c r="O164" s="297"/>
      <c r="P164" s="295">
        <f>H164*O164</f>
        <v>0</v>
      </c>
      <c r="Q164" s="364"/>
      <c r="R164" s="364"/>
      <c r="S164" s="364"/>
    </row>
    <row r="165" spans="1:19" s="296" customFormat="1" ht="15.6" x14ac:dyDescent="0.25">
      <c r="A165" s="300"/>
      <c r="B165" s="301"/>
      <c r="C165" s="302"/>
      <c r="D165" s="314"/>
      <c r="E165" s="304"/>
      <c r="F165" s="305"/>
      <c r="G165" s="321"/>
      <c r="H165" s="317"/>
      <c r="I165" s="365"/>
      <c r="J165" s="364"/>
      <c r="K165" s="319"/>
      <c r="L165" s="298"/>
      <c r="M165" s="366"/>
      <c r="N165" s="364"/>
      <c r="O165" s="319"/>
      <c r="P165" s="365"/>
      <c r="Q165" s="364"/>
      <c r="R165" s="364"/>
      <c r="S165" s="364"/>
    </row>
    <row r="166" spans="1:19" s="296" customFormat="1" ht="31.5" customHeight="1" thickBot="1" x14ac:dyDescent="0.3">
      <c r="A166" s="358"/>
      <c r="B166" s="359"/>
      <c r="C166" s="361"/>
      <c r="D166" s="303" t="s">
        <v>42</v>
      </c>
      <c r="E166" s="304"/>
      <c r="F166" s="305"/>
      <c r="G166" s="321"/>
      <c r="H166" s="317"/>
      <c r="I166" s="322">
        <f>SUM(I160:I165)</f>
        <v>0</v>
      </c>
      <c r="K166" s="319"/>
      <c r="L166" s="298"/>
      <c r="M166" s="322">
        <f>SUM(M160:M165)</f>
        <v>0</v>
      </c>
      <c r="O166" s="319"/>
      <c r="P166" s="322">
        <f>SUM(P160:P165)</f>
        <v>0</v>
      </c>
    </row>
    <row r="167" spans="1:19" s="296" customFormat="1" ht="15.6" x14ac:dyDescent="0.25">
      <c r="A167" s="312"/>
      <c r="B167" s="313"/>
      <c r="C167" s="361"/>
      <c r="D167" s="314"/>
      <c r="E167" s="304"/>
      <c r="F167" s="305"/>
      <c r="G167" s="321"/>
      <c r="H167" s="317"/>
      <c r="I167" s="324"/>
      <c r="K167" s="319"/>
      <c r="L167" s="298"/>
      <c r="M167" s="325"/>
      <c r="O167" s="319"/>
      <c r="P167" s="324"/>
    </row>
    <row r="168" spans="1:19" s="296" customFormat="1" ht="15.6" x14ac:dyDescent="0.25">
      <c r="A168" s="300">
        <v>5</v>
      </c>
      <c r="B168" s="301"/>
      <c r="C168" s="302"/>
      <c r="D168" s="303" t="s">
        <v>4</v>
      </c>
      <c r="E168" s="362"/>
      <c r="F168" s="305"/>
      <c r="G168" s="321"/>
      <c r="H168" s="317"/>
      <c r="I168" s="295"/>
      <c r="K168" s="319"/>
      <c r="L168" s="298"/>
      <c r="M168" s="299"/>
      <c r="O168" s="319"/>
      <c r="P168" s="295"/>
    </row>
    <row r="169" spans="1:19" s="296" customFormat="1" ht="15.6" x14ac:dyDescent="0.25">
      <c r="A169" s="312"/>
      <c r="B169" s="313"/>
      <c r="C169" s="302"/>
      <c r="D169" s="303"/>
      <c r="E169" s="362"/>
      <c r="F169" s="305"/>
      <c r="G169" s="321"/>
      <c r="H169" s="317"/>
      <c r="I169" s="295"/>
      <c r="J169" s="364"/>
      <c r="K169" s="319"/>
      <c r="L169" s="298"/>
      <c r="M169" s="299"/>
      <c r="N169" s="364"/>
      <c r="O169" s="319"/>
      <c r="P169" s="295"/>
      <c r="Q169" s="364"/>
      <c r="R169" s="364"/>
      <c r="S169" s="364"/>
    </row>
    <row r="170" spans="1:19" s="296" customFormat="1" ht="17.399999999999999" x14ac:dyDescent="0.25">
      <c r="A170" s="355"/>
      <c r="B170" s="289">
        <v>1</v>
      </c>
      <c r="C170" s="356"/>
      <c r="D170" s="291" t="s">
        <v>560</v>
      </c>
      <c r="E170" s="273" t="s">
        <v>178</v>
      </c>
      <c r="F170" s="292"/>
      <c r="G170" s="293"/>
      <c r="H170" s="294"/>
      <c r="I170" s="295"/>
      <c r="K170" s="297"/>
      <c r="L170" s="298"/>
      <c r="M170" s="299"/>
      <c r="O170" s="297"/>
      <c r="P170" s="295"/>
    </row>
    <row r="171" spans="1:19" s="296" customFormat="1" ht="30" x14ac:dyDescent="0.25">
      <c r="A171" s="355"/>
      <c r="B171" s="289"/>
      <c r="C171" s="289">
        <v>1</v>
      </c>
      <c r="D171" s="291" t="s">
        <v>335</v>
      </c>
      <c r="E171" s="273" t="s">
        <v>178</v>
      </c>
      <c r="F171" s="292"/>
      <c r="G171" s="293"/>
      <c r="H171" s="294"/>
      <c r="I171" s="295">
        <f t="shared" ref="I171:I178" si="19">G171*H171</f>
        <v>0</v>
      </c>
      <c r="K171" s="297"/>
      <c r="L171" s="298">
        <f t="shared" ref="L171:L178" si="20">G171+K171</f>
        <v>0</v>
      </c>
      <c r="M171" s="299">
        <f t="shared" ref="M171:M178" si="21">H171*L171</f>
        <v>0</v>
      </c>
      <c r="O171" s="297"/>
      <c r="P171" s="295">
        <f t="shared" ref="P171:P178" si="22">H171*O171</f>
        <v>0</v>
      </c>
    </row>
    <row r="172" spans="1:19" s="296" customFormat="1" ht="30" x14ac:dyDescent="0.25">
      <c r="A172" s="355"/>
      <c r="B172" s="289"/>
      <c r="C172" s="289">
        <v>2</v>
      </c>
      <c r="D172" s="291" t="s">
        <v>336</v>
      </c>
      <c r="E172" s="273" t="s">
        <v>178</v>
      </c>
      <c r="F172" s="292"/>
      <c r="G172" s="293"/>
      <c r="H172" s="294"/>
      <c r="I172" s="295">
        <f t="shared" si="19"/>
        <v>0</v>
      </c>
      <c r="K172" s="297"/>
      <c r="L172" s="298">
        <f t="shared" si="20"/>
        <v>0</v>
      </c>
      <c r="M172" s="299">
        <f t="shared" si="21"/>
        <v>0</v>
      </c>
      <c r="O172" s="297"/>
      <c r="P172" s="295">
        <f t="shared" si="22"/>
        <v>0</v>
      </c>
    </row>
    <row r="173" spans="1:19" s="296" customFormat="1" ht="30" x14ac:dyDescent="0.25">
      <c r="A173" s="288"/>
      <c r="B173" s="289"/>
      <c r="C173" s="289">
        <v>3</v>
      </c>
      <c r="D173" s="291" t="s">
        <v>337</v>
      </c>
      <c r="E173" s="273" t="s">
        <v>178</v>
      </c>
      <c r="F173" s="292"/>
      <c r="G173" s="293"/>
      <c r="H173" s="294"/>
      <c r="I173" s="295">
        <f t="shared" si="19"/>
        <v>0</v>
      </c>
      <c r="K173" s="297"/>
      <c r="L173" s="298">
        <f t="shared" si="20"/>
        <v>0</v>
      </c>
      <c r="M173" s="299">
        <f t="shared" si="21"/>
        <v>0</v>
      </c>
      <c r="O173" s="297"/>
      <c r="P173" s="295">
        <f t="shared" si="22"/>
        <v>0</v>
      </c>
    </row>
    <row r="174" spans="1:19" s="296" customFormat="1" ht="30" x14ac:dyDescent="0.25">
      <c r="A174" s="288"/>
      <c r="B174" s="289"/>
      <c r="C174" s="289">
        <v>4</v>
      </c>
      <c r="D174" s="291" t="s">
        <v>338</v>
      </c>
      <c r="E174" s="273" t="s">
        <v>178</v>
      </c>
      <c r="F174" s="292"/>
      <c r="G174" s="293"/>
      <c r="H174" s="294"/>
      <c r="I174" s="295">
        <f t="shared" si="19"/>
        <v>0</v>
      </c>
      <c r="K174" s="297"/>
      <c r="L174" s="298">
        <f t="shared" si="20"/>
        <v>0</v>
      </c>
      <c r="M174" s="299">
        <f t="shared" si="21"/>
        <v>0</v>
      </c>
      <c r="O174" s="297"/>
      <c r="P174" s="295">
        <f t="shared" si="22"/>
        <v>0</v>
      </c>
    </row>
    <row r="175" spans="1:19" s="296" customFormat="1" ht="30" x14ac:dyDescent="0.25">
      <c r="A175" s="288"/>
      <c r="B175" s="289"/>
      <c r="C175" s="289">
        <v>5</v>
      </c>
      <c r="D175" s="291" t="s">
        <v>339</v>
      </c>
      <c r="E175" s="273" t="s">
        <v>178</v>
      </c>
      <c r="F175" s="292"/>
      <c r="G175" s="293"/>
      <c r="H175" s="294"/>
      <c r="I175" s="295">
        <f t="shared" si="19"/>
        <v>0</v>
      </c>
      <c r="K175" s="297"/>
      <c r="L175" s="298">
        <f t="shared" si="20"/>
        <v>0</v>
      </c>
      <c r="M175" s="299">
        <f t="shared" si="21"/>
        <v>0</v>
      </c>
      <c r="O175" s="297"/>
      <c r="P175" s="295">
        <f t="shared" si="22"/>
        <v>0</v>
      </c>
    </row>
    <row r="176" spans="1:19" s="296" customFormat="1" ht="30" x14ac:dyDescent="0.25">
      <c r="A176" s="288"/>
      <c r="B176" s="289"/>
      <c r="C176" s="289">
        <v>6</v>
      </c>
      <c r="D176" s="291" t="s">
        <v>340</v>
      </c>
      <c r="E176" s="273" t="s">
        <v>178</v>
      </c>
      <c r="F176" s="292"/>
      <c r="G176" s="293"/>
      <c r="H176" s="294"/>
      <c r="I176" s="295">
        <f t="shared" si="19"/>
        <v>0</v>
      </c>
      <c r="K176" s="297"/>
      <c r="L176" s="298">
        <f t="shared" si="20"/>
        <v>0</v>
      </c>
      <c r="M176" s="299">
        <f t="shared" si="21"/>
        <v>0</v>
      </c>
      <c r="O176" s="297"/>
      <c r="P176" s="295">
        <f t="shared" si="22"/>
        <v>0</v>
      </c>
    </row>
    <row r="177" spans="1:16" s="296" customFormat="1" ht="30" x14ac:dyDescent="0.25">
      <c r="A177" s="288"/>
      <c r="B177" s="289"/>
      <c r="C177" s="289">
        <v>7</v>
      </c>
      <c r="D177" s="291" t="s">
        <v>43</v>
      </c>
      <c r="E177" s="273" t="s">
        <v>179</v>
      </c>
      <c r="F177" s="292"/>
      <c r="G177" s="293"/>
      <c r="H177" s="294"/>
      <c r="I177" s="295">
        <f t="shared" si="19"/>
        <v>0</v>
      </c>
      <c r="K177" s="297"/>
      <c r="L177" s="298">
        <f t="shared" si="20"/>
        <v>0</v>
      </c>
      <c r="M177" s="299">
        <f t="shared" si="21"/>
        <v>0</v>
      </c>
      <c r="O177" s="297"/>
      <c r="P177" s="295">
        <f t="shared" si="22"/>
        <v>0</v>
      </c>
    </row>
    <row r="178" spans="1:16" s="296" customFormat="1" ht="30" x14ac:dyDescent="0.25">
      <c r="A178" s="288"/>
      <c r="B178" s="289"/>
      <c r="C178" s="289">
        <v>8</v>
      </c>
      <c r="D178" s="291" t="s">
        <v>44</v>
      </c>
      <c r="E178" s="273" t="s">
        <v>179</v>
      </c>
      <c r="F178" s="292"/>
      <c r="G178" s="293"/>
      <c r="H178" s="294"/>
      <c r="I178" s="295">
        <f t="shared" si="19"/>
        <v>0</v>
      </c>
      <c r="K178" s="297"/>
      <c r="L178" s="298">
        <f t="shared" si="20"/>
        <v>0</v>
      </c>
      <c r="M178" s="299">
        <f t="shared" si="21"/>
        <v>0</v>
      </c>
      <c r="O178" s="297"/>
      <c r="P178" s="295">
        <f t="shared" si="22"/>
        <v>0</v>
      </c>
    </row>
    <row r="179" spans="1:16" s="296" customFormat="1" x14ac:dyDescent="0.25">
      <c r="A179" s="288"/>
      <c r="B179" s="289"/>
      <c r="C179" s="290"/>
      <c r="D179" s="291"/>
      <c r="E179" s="273"/>
      <c r="F179" s="292"/>
      <c r="G179" s="293"/>
      <c r="H179" s="294"/>
      <c r="I179" s="295"/>
      <c r="K179" s="297"/>
      <c r="L179" s="298"/>
      <c r="M179" s="299"/>
      <c r="O179" s="297"/>
      <c r="P179" s="295"/>
    </row>
    <row r="180" spans="1:16" s="296" customFormat="1" x14ac:dyDescent="0.25">
      <c r="A180" s="288">
        <v>5</v>
      </c>
      <c r="B180" s="291" t="s">
        <v>95</v>
      </c>
      <c r="C180" s="289"/>
      <c r="D180" s="291" t="s">
        <v>561</v>
      </c>
      <c r="E180" s="291"/>
      <c r="F180" s="292"/>
      <c r="G180" s="293"/>
      <c r="H180" s="294"/>
      <c r="I180" s="295"/>
      <c r="K180" s="297"/>
      <c r="L180" s="298"/>
      <c r="M180" s="299"/>
      <c r="O180" s="297"/>
      <c r="P180" s="295"/>
    </row>
    <row r="181" spans="1:16" s="296" customFormat="1" ht="45" x14ac:dyDescent="0.25">
      <c r="A181" s="288"/>
      <c r="B181" s="291"/>
      <c r="C181" s="289">
        <v>1</v>
      </c>
      <c r="D181" s="291" t="s">
        <v>562</v>
      </c>
      <c r="E181" s="291" t="s">
        <v>178</v>
      </c>
      <c r="F181" s="292"/>
      <c r="G181" s="293"/>
      <c r="H181" s="294"/>
      <c r="I181" s="295"/>
      <c r="K181" s="297"/>
      <c r="L181" s="298"/>
      <c r="M181" s="299"/>
      <c r="O181" s="297"/>
      <c r="P181" s="295"/>
    </row>
    <row r="182" spans="1:16" s="296" customFormat="1" ht="45" x14ac:dyDescent="0.25">
      <c r="A182" s="288"/>
      <c r="B182" s="291"/>
      <c r="C182" s="289">
        <v>2</v>
      </c>
      <c r="D182" s="291" t="s">
        <v>563</v>
      </c>
      <c r="E182" s="291" t="s">
        <v>178</v>
      </c>
      <c r="F182" s="292"/>
      <c r="G182" s="293"/>
      <c r="H182" s="294"/>
      <c r="I182" s="295"/>
      <c r="K182" s="297"/>
      <c r="L182" s="298"/>
      <c r="M182" s="299"/>
      <c r="O182" s="297"/>
      <c r="P182" s="295"/>
    </row>
    <row r="183" spans="1:16" s="296" customFormat="1" ht="30" x14ac:dyDescent="0.25">
      <c r="A183" s="288"/>
      <c r="B183" s="291"/>
      <c r="C183" s="289">
        <v>3</v>
      </c>
      <c r="D183" s="291" t="s">
        <v>564</v>
      </c>
      <c r="E183" s="291" t="s">
        <v>178</v>
      </c>
      <c r="F183" s="292"/>
      <c r="G183" s="293"/>
      <c r="H183" s="294"/>
      <c r="I183" s="295"/>
      <c r="K183" s="297"/>
      <c r="L183" s="298"/>
      <c r="M183" s="299"/>
      <c r="O183" s="297"/>
      <c r="P183" s="295"/>
    </row>
    <row r="184" spans="1:16" s="296" customFormat="1" ht="30" x14ac:dyDescent="0.25">
      <c r="A184" s="288"/>
      <c r="B184" s="291"/>
      <c r="C184" s="289">
        <v>4</v>
      </c>
      <c r="D184" s="291" t="s">
        <v>565</v>
      </c>
      <c r="E184" s="291" t="s">
        <v>178</v>
      </c>
      <c r="F184" s="292"/>
      <c r="G184" s="293"/>
      <c r="H184" s="294"/>
      <c r="I184" s="295"/>
      <c r="K184" s="297"/>
      <c r="L184" s="298"/>
      <c r="M184" s="299"/>
      <c r="O184" s="297"/>
      <c r="P184" s="295"/>
    </row>
    <row r="185" spans="1:16" s="296" customFormat="1" x14ac:dyDescent="0.25">
      <c r="A185" s="288"/>
      <c r="B185" s="475"/>
      <c r="C185" s="290"/>
      <c r="D185" s="291"/>
      <c r="E185" s="475"/>
      <c r="F185" s="292"/>
      <c r="G185" s="293"/>
      <c r="H185" s="294"/>
      <c r="I185" s="295"/>
      <c r="K185" s="297"/>
      <c r="L185" s="298"/>
      <c r="M185" s="299"/>
      <c r="O185" s="297"/>
      <c r="P185" s="295"/>
    </row>
    <row r="186" spans="1:16" s="296" customFormat="1" x14ac:dyDescent="0.25">
      <c r="A186" s="288">
        <v>5</v>
      </c>
      <c r="B186" s="291" t="s">
        <v>96</v>
      </c>
      <c r="C186" s="289"/>
      <c r="D186" s="291" t="s">
        <v>561</v>
      </c>
      <c r="E186" s="291"/>
      <c r="F186" s="292"/>
      <c r="G186" s="293"/>
      <c r="H186" s="294"/>
      <c r="I186" s="295"/>
      <c r="K186" s="297"/>
      <c r="L186" s="298"/>
      <c r="M186" s="299"/>
      <c r="O186" s="297"/>
      <c r="P186" s="295"/>
    </row>
    <row r="187" spans="1:16" s="296" customFormat="1" ht="45" x14ac:dyDescent="0.25">
      <c r="A187" s="288"/>
      <c r="B187" s="291"/>
      <c r="C187" s="289">
        <v>1</v>
      </c>
      <c r="D187" s="291" t="s">
        <v>562</v>
      </c>
      <c r="E187" s="291" t="s">
        <v>178</v>
      </c>
      <c r="F187" s="292"/>
      <c r="G187" s="293"/>
      <c r="H187" s="294"/>
      <c r="I187" s="295"/>
      <c r="K187" s="297"/>
      <c r="L187" s="298"/>
      <c r="M187" s="299"/>
      <c r="O187" s="297"/>
      <c r="P187" s="295"/>
    </row>
    <row r="188" spans="1:16" s="296" customFormat="1" ht="45" x14ac:dyDescent="0.25">
      <c r="A188" s="288"/>
      <c r="B188" s="291"/>
      <c r="C188" s="289">
        <v>2</v>
      </c>
      <c r="D188" s="291" t="s">
        <v>563</v>
      </c>
      <c r="E188" s="291" t="s">
        <v>178</v>
      </c>
      <c r="F188" s="292"/>
      <c r="G188" s="293"/>
      <c r="H188" s="294"/>
      <c r="I188" s="295"/>
      <c r="K188" s="297"/>
      <c r="L188" s="298"/>
      <c r="M188" s="299"/>
      <c r="O188" s="297"/>
      <c r="P188" s="295"/>
    </row>
    <row r="189" spans="1:16" s="296" customFormat="1" ht="30" x14ac:dyDescent="0.25">
      <c r="A189" s="288"/>
      <c r="B189" s="291"/>
      <c r="C189" s="289">
        <v>3</v>
      </c>
      <c r="D189" s="291" t="s">
        <v>564</v>
      </c>
      <c r="E189" s="291" t="s">
        <v>178</v>
      </c>
      <c r="F189" s="292"/>
      <c r="G189" s="293"/>
      <c r="H189" s="294"/>
      <c r="I189" s="295"/>
      <c r="K189" s="297"/>
      <c r="L189" s="298"/>
      <c r="M189" s="299"/>
      <c r="O189" s="297"/>
      <c r="P189" s="295"/>
    </row>
    <row r="190" spans="1:16" s="296" customFormat="1" ht="30" x14ac:dyDescent="0.25">
      <c r="A190" s="288"/>
      <c r="B190" s="291"/>
      <c r="C190" s="289">
        <v>4</v>
      </c>
      <c r="D190" s="291" t="s">
        <v>565</v>
      </c>
      <c r="E190" s="291" t="s">
        <v>178</v>
      </c>
      <c r="F190" s="292"/>
      <c r="G190" s="293"/>
      <c r="H190" s="294"/>
      <c r="I190" s="295"/>
      <c r="K190" s="297"/>
      <c r="L190" s="298"/>
      <c r="M190" s="299"/>
      <c r="O190" s="297"/>
      <c r="P190" s="295"/>
    </row>
    <row r="191" spans="1:16" s="296" customFormat="1" ht="15.6" x14ac:dyDescent="0.25">
      <c r="A191" s="288">
        <v>5</v>
      </c>
      <c r="B191" s="289">
        <v>4</v>
      </c>
      <c r="C191" s="289"/>
      <c r="D191" s="484" t="s">
        <v>566</v>
      </c>
      <c r="E191" s="291"/>
      <c r="F191" s="292"/>
      <c r="G191" s="293"/>
      <c r="H191" s="294"/>
      <c r="I191" s="295"/>
      <c r="K191" s="297"/>
      <c r="L191" s="298"/>
      <c r="M191" s="299"/>
      <c r="O191" s="297"/>
      <c r="P191" s="295"/>
    </row>
    <row r="192" spans="1:16" s="296" customFormat="1" ht="45" x14ac:dyDescent="0.25">
      <c r="A192" s="288"/>
      <c r="B192" s="291"/>
      <c r="C192" s="289">
        <v>1</v>
      </c>
      <c r="D192" s="291" t="s">
        <v>567</v>
      </c>
      <c r="E192" s="291" t="s">
        <v>178</v>
      </c>
      <c r="F192" s="292"/>
      <c r="G192" s="293"/>
      <c r="H192" s="294"/>
      <c r="I192" s="295"/>
      <c r="K192" s="297"/>
      <c r="L192" s="298"/>
      <c r="M192" s="299"/>
      <c r="O192" s="297"/>
      <c r="P192" s="295"/>
    </row>
    <row r="193" spans="1:16" s="296" customFormat="1" ht="45" x14ac:dyDescent="0.25">
      <c r="A193" s="288"/>
      <c r="B193" s="291"/>
      <c r="C193" s="289">
        <v>2</v>
      </c>
      <c r="D193" s="291" t="s">
        <v>568</v>
      </c>
      <c r="E193" s="291" t="s">
        <v>178</v>
      </c>
      <c r="F193" s="292"/>
      <c r="G193" s="293"/>
      <c r="H193" s="294"/>
      <c r="I193" s="295"/>
      <c r="K193" s="297"/>
      <c r="L193" s="298"/>
      <c r="M193" s="299"/>
      <c r="O193" s="297"/>
      <c r="P193" s="295"/>
    </row>
    <row r="194" spans="1:16" s="296" customFormat="1" ht="60" x14ac:dyDescent="0.25">
      <c r="A194" s="288"/>
      <c r="B194" s="291"/>
      <c r="C194" s="289">
        <v>3</v>
      </c>
      <c r="D194" s="291" t="s">
        <v>629</v>
      </c>
      <c r="E194" s="291" t="s">
        <v>178</v>
      </c>
      <c r="F194" s="292"/>
      <c r="G194" s="293"/>
      <c r="H194" s="294"/>
      <c r="I194" s="295"/>
      <c r="K194" s="297"/>
      <c r="L194" s="298"/>
      <c r="M194" s="299"/>
      <c r="O194" s="297"/>
      <c r="P194" s="295"/>
    </row>
    <row r="195" spans="1:16" s="296" customFormat="1" ht="45" x14ac:dyDescent="0.25">
      <c r="A195" s="288"/>
      <c r="B195" s="291"/>
      <c r="C195" s="289">
        <v>4</v>
      </c>
      <c r="D195" s="291" t="s">
        <v>630</v>
      </c>
      <c r="E195" s="291" t="s">
        <v>178</v>
      </c>
      <c r="F195" s="292"/>
      <c r="G195" s="293"/>
      <c r="H195" s="294"/>
      <c r="I195" s="295"/>
      <c r="K195" s="297"/>
      <c r="L195" s="298"/>
      <c r="M195" s="299"/>
      <c r="O195" s="297"/>
      <c r="P195" s="295"/>
    </row>
    <row r="196" spans="1:16" s="296" customFormat="1" ht="45" x14ac:dyDescent="0.25">
      <c r="A196" s="288"/>
      <c r="B196" s="291"/>
      <c r="C196" s="289">
        <v>5</v>
      </c>
      <c r="D196" s="291" t="s">
        <v>569</v>
      </c>
      <c r="E196" s="291" t="s">
        <v>178</v>
      </c>
      <c r="F196" s="292"/>
      <c r="G196" s="293"/>
      <c r="H196" s="294"/>
      <c r="I196" s="295"/>
      <c r="K196" s="297"/>
      <c r="L196" s="298"/>
      <c r="M196" s="299"/>
      <c r="O196" s="297"/>
      <c r="P196" s="295"/>
    </row>
    <row r="197" spans="1:16" s="296" customFormat="1" ht="45" x14ac:dyDescent="0.25">
      <c r="A197" s="288"/>
      <c r="B197" s="291"/>
      <c r="C197" s="289">
        <v>6</v>
      </c>
      <c r="D197" s="291" t="s">
        <v>631</v>
      </c>
      <c r="E197" s="291" t="s">
        <v>178</v>
      </c>
      <c r="F197" s="292"/>
      <c r="G197" s="293"/>
      <c r="H197" s="294"/>
      <c r="I197" s="295"/>
      <c r="K197" s="297"/>
      <c r="L197" s="298"/>
      <c r="M197" s="299"/>
      <c r="O197" s="297"/>
      <c r="P197" s="295"/>
    </row>
    <row r="198" spans="1:16" s="296" customFormat="1" ht="45" x14ac:dyDescent="0.25">
      <c r="A198" s="288"/>
      <c r="B198" s="291"/>
      <c r="C198" s="289">
        <v>7</v>
      </c>
      <c r="D198" s="291" t="s">
        <v>632</v>
      </c>
      <c r="E198" s="291" t="s">
        <v>178</v>
      </c>
      <c r="F198" s="292"/>
      <c r="G198" s="293"/>
      <c r="H198" s="294"/>
      <c r="I198" s="295"/>
      <c r="K198" s="297"/>
      <c r="L198" s="298"/>
      <c r="M198" s="299"/>
      <c r="O198" s="297"/>
      <c r="P198" s="295"/>
    </row>
    <row r="199" spans="1:16" s="296" customFormat="1" ht="45" x14ac:dyDescent="0.25">
      <c r="A199" s="288"/>
      <c r="B199" s="291"/>
      <c r="C199" s="289">
        <v>8</v>
      </c>
      <c r="D199" s="291" t="s">
        <v>570</v>
      </c>
      <c r="E199" s="291" t="s">
        <v>179</v>
      </c>
      <c r="F199" s="292"/>
      <c r="G199" s="293"/>
      <c r="H199" s="294"/>
      <c r="I199" s="295"/>
      <c r="K199" s="297"/>
      <c r="L199" s="298"/>
      <c r="M199" s="299"/>
      <c r="O199" s="297"/>
      <c r="P199" s="295"/>
    </row>
    <row r="200" spans="1:16" s="296" customFormat="1" ht="30" x14ac:dyDescent="0.25">
      <c r="A200" s="288"/>
      <c r="B200" s="291"/>
      <c r="C200" s="289">
        <v>9</v>
      </c>
      <c r="D200" s="291" t="s">
        <v>571</v>
      </c>
      <c r="E200" s="291" t="s">
        <v>178</v>
      </c>
      <c r="F200" s="292"/>
      <c r="G200" s="293"/>
      <c r="H200" s="294"/>
      <c r="I200" s="295"/>
      <c r="K200" s="297"/>
      <c r="L200" s="298"/>
      <c r="M200" s="299"/>
      <c r="O200" s="297"/>
      <c r="P200" s="295"/>
    </row>
    <row r="201" spans="1:16" s="296" customFormat="1" ht="30" x14ac:dyDescent="0.25">
      <c r="A201" s="288"/>
      <c r="B201" s="291"/>
      <c r="C201" s="289">
        <v>10</v>
      </c>
      <c r="D201" s="291" t="s">
        <v>572</v>
      </c>
      <c r="E201" s="291" t="s">
        <v>178</v>
      </c>
      <c r="F201" s="292"/>
      <c r="G201" s="293"/>
      <c r="H201" s="294"/>
      <c r="I201" s="295"/>
      <c r="K201" s="297"/>
      <c r="L201" s="298"/>
      <c r="M201" s="299"/>
      <c r="O201" s="297"/>
      <c r="P201" s="295"/>
    </row>
    <row r="202" spans="1:16" s="296" customFormat="1" ht="30" x14ac:dyDescent="0.25">
      <c r="A202" s="288"/>
      <c r="B202" s="291"/>
      <c r="C202" s="289">
        <v>11</v>
      </c>
      <c r="D202" s="291" t="s">
        <v>633</v>
      </c>
      <c r="E202" s="291" t="s">
        <v>178</v>
      </c>
      <c r="F202" s="292"/>
      <c r="G202" s="293"/>
      <c r="H202" s="294"/>
      <c r="I202" s="295"/>
      <c r="K202" s="297"/>
      <c r="L202" s="298"/>
      <c r="M202" s="299"/>
      <c r="O202" s="297"/>
      <c r="P202" s="295"/>
    </row>
    <row r="203" spans="1:16" s="296" customFormat="1" ht="30" x14ac:dyDescent="0.25">
      <c r="A203" s="288"/>
      <c r="B203" s="291"/>
      <c r="C203" s="289">
        <v>12</v>
      </c>
      <c r="D203" s="291" t="s">
        <v>573</v>
      </c>
      <c r="E203" s="291" t="s">
        <v>178</v>
      </c>
      <c r="F203" s="292"/>
      <c r="G203" s="293"/>
      <c r="H203" s="294"/>
      <c r="I203" s="295"/>
      <c r="K203" s="297"/>
      <c r="L203" s="298"/>
      <c r="M203" s="299"/>
      <c r="O203" s="297"/>
      <c r="P203" s="295"/>
    </row>
    <row r="204" spans="1:16" s="296" customFormat="1" ht="30" x14ac:dyDescent="0.25">
      <c r="A204" s="288"/>
      <c r="B204" s="291"/>
      <c r="C204" s="289">
        <v>13</v>
      </c>
      <c r="D204" s="291" t="s">
        <v>574</v>
      </c>
      <c r="E204" s="291" t="s">
        <v>178</v>
      </c>
      <c r="F204" s="292"/>
      <c r="G204" s="293"/>
      <c r="H204" s="294"/>
      <c r="I204" s="295"/>
      <c r="K204" s="297"/>
      <c r="L204" s="298"/>
      <c r="M204" s="299"/>
      <c r="O204" s="297"/>
      <c r="P204" s="295"/>
    </row>
    <row r="205" spans="1:16" s="296" customFormat="1" ht="30" x14ac:dyDescent="0.25">
      <c r="A205" s="288"/>
      <c r="B205" s="291"/>
      <c r="C205" s="289">
        <v>14</v>
      </c>
      <c r="D205" s="291" t="s">
        <v>634</v>
      </c>
      <c r="E205" s="291" t="s">
        <v>178</v>
      </c>
      <c r="F205" s="292"/>
      <c r="G205" s="293"/>
      <c r="H205" s="294"/>
      <c r="I205" s="295"/>
      <c r="K205" s="297"/>
      <c r="L205" s="298"/>
      <c r="M205" s="299"/>
      <c r="O205" s="297"/>
      <c r="P205" s="295"/>
    </row>
    <row r="206" spans="1:16" s="296" customFormat="1" ht="30" x14ac:dyDescent="0.25">
      <c r="A206" s="288"/>
      <c r="B206" s="291"/>
      <c r="C206" s="289">
        <v>15</v>
      </c>
      <c r="D206" s="291" t="s">
        <v>635</v>
      </c>
      <c r="E206" s="291" t="s">
        <v>178</v>
      </c>
      <c r="F206" s="292"/>
      <c r="G206" s="293"/>
      <c r="H206" s="294"/>
      <c r="I206" s="295"/>
      <c r="K206" s="297"/>
      <c r="L206" s="298"/>
      <c r="M206" s="299"/>
      <c r="O206" s="297"/>
      <c r="P206" s="295"/>
    </row>
    <row r="207" spans="1:16" s="296" customFormat="1" ht="30" x14ac:dyDescent="0.25">
      <c r="A207" s="288"/>
      <c r="B207" s="291"/>
      <c r="C207" s="289">
        <v>16</v>
      </c>
      <c r="D207" s="291" t="s">
        <v>575</v>
      </c>
      <c r="E207" s="291" t="s">
        <v>179</v>
      </c>
      <c r="F207" s="292"/>
      <c r="G207" s="293"/>
      <c r="H207" s="294"/>
      <c r="I207" s="295"/>
      <c r="K207" s="297"/>
      <c r="L207" s="298"/>
      <c r="M207" s="299"/>
      <c r="O207" s="297"/>
      <c r="P207" s="295"/>
    </row>
    <row r="208" spans="1:16" s="296" customFormat="1" x14ac:dyDescent="0.25">
      <c r="A208" s="288"/>
      <c r="B208" s="291"/>
      <c r="C208" s="289"/>
      <c r="D208" s="291"/>
      <c r="E208" s="291"/>
      <c r="F208" s="292"/>
      <c r="G208" s="293"/>
      <c r="H208" s="294"/>
      <c r="I208" s="295"/>
      <c r="K208" s="297"/>
      <c r="L208" s="298"/>
      <c r="M208" s="299"/>
      <c r="O208" s="297"/>
      <c r="P208" s="295"/>
    </row>
    <row r="209" spans="1:19" s="296" customFormat="1" x14ac:dyDescent="0.25">
      <c r="A209" s="288">
        <v>5</v>
      </c>
      <c r="B209" s="289" t="s">
        <v>98</v>
      </c>
      <c r="C209" s="289"/>
      <c r="D209" s="291" t="s">
        <v>576</v>
      </c>
      <c r="E209" s="291"/>
      <c r="F209" s="292"/>
      <c r="G209" s="293"/>
      <c r="H209" s="294"/>
      <c r="I209" s="295"/>
      <c r="K209" s="297"/>
      <c r="L209" s="298"/>
      <c r="M209" s="299"/>
      <c r="O209" s="297"/>
      <c r="P209" s="295"/>
    </row>
    <row r="210" spans="1:19" s="296" customFormat="1" ht="30" x14ac:dyDescent="0.25">
      <c r="A210" s="288"/>
      <c r="B210" s="289"/>
      <c r="C210" s="290">
        <v>1</v>
      </c>
      <c r="D210" s="291" t="s">
        <v>577</v>
      </c>
      <c r="E210" s="291" t="s">
        <v>178</v>
      </c>
      <c r="F210" s="292"/>
      <c r="G210" s="293"/>
      <c r="H210" s="294"/>
      <c r="I210" s="295"/>
      <c r="K210" s="297"/>
      <c r="L210" s="298"/>
      <c r="M210" s="299"/>
      <c r="O210" s="297"/>
      <c r="P210" s="295"/>
    </row>
    <row r="211" spans="1:19" s="296" customFormat="1" x14ac:dyDescent="0.25">
      <c r="A211" s="346"/>
      <c r="B211" s="347"/>
      <c r="C211" s="348"/>
      <c r="D211" s="349"/>
      <c r="E211" s="485"/>
      <c r="F211" s="351"/>
      <c r="G211" s="352"/>
      <c r="H211" s="353"/>
      <c r="I211" s="318"/>
      <c r="K211" s="354"/>
      <c r="L211" s="298"/>
      <c r="M211" s="318"/>
      <c r="O211" s="354"/>
      <c r="P211" s="318"/>
    </row>
    <row r="212" spans="1:19" s="296" customFormat="1" ht="16.2" thickBot="1" x14ac:dyDescent="0.3">
      <c r="A212" s="312"/>
      <c r="B212" s="313"/>
      <c r="C212" s="302"/>
      <c r="D212" s="303" t="s">
        <v>42</v>
      </c>
      <c r="E212" s="304"/>
      <c r="F212" s="305"/>
      <c r="G212" s="321"/>
      <c r="H212" s="317"/>
      <c r="I212" s="322">
        <f>SUM(I169:I210)</f>
        <v>0</v>
      </c>
      <c r="K212" s="319"/>
      <c r="L212" s="298"/>
      <c r="M212" s="322">
        <f>SUM(M169:M210)</f>
        <v>0</v>
      </c>
      <c r="O212" s="319"/>
      <c r="P212" s="322">
        <f>SUM(P169:P210)</f>
        <v>0</v>
      </c>
    </row>
    <row r="213" spans="1:19" s="296" customFormat="1" ht="15.6" x14ac:dyDescent="0.25">
      <c r="A213" s="312"/>
      <c r="B213" s="313"/>
      <c r="C213" s="302"/>
      <c r="D213" s="303"/>
      <c r="E213" s="362"/>
      <c r="F213" s="305"/>
      <c r="G213" s="321"/>
      <c r="H213" s="317"/>
      <c r="I213" s="324"/>
      <c r="K213" s="319"/>
      <c r="L213" s="298"/>
      <c r="M213" s="325"/>
      <c r="O213" s="319"/>
      <c r="P213" s="324"/>
    </row>
    <row r="214" spans="1:19" s="296" customFormat="1" ht="15.6" x14ac:dyDescent="0.25">
      <c r="A214" s="300">
        <v>6</v>
      </c>
      <c r="B214" s="301"/>
      <c r="C214" s="302"/>
      <c r="D214" s="303" t="s">
        <v>45</v>
      </c>
      <c r="E214" s="362"/>
      <c r="F214" s="305"/>
      <c r="G214" s="321"/>
      <c r="H214" s="317"/>
      <c r="I214" s="295"/>
      <c r="K214" s="319"/>
      <c r="L214" s="298"/>
      <c r="M214" s="299"/>
      <c r="O214" s="319"/>
      <c r="P214" s="295"/>
    </row>
    <row r="215" spans="1:19" s="296" customFormat="1" ht="15.6" x14ac:dyDescent="0.25">
      <c r="A215" s="312"/>
      <c r="B215" s="313"/>
      <c r="C215" s="302"/>
      <c r="D215" s="303"/>
      <c r="E215" s="362"/>
      <c r="F215" s="305"/>
      <c r="G215" s="321"/>
      <c r="H215" s="317"/>
      <c r="I215" s="295"/>
      <c r="K215" s="319"/>
      <c r="L215" s="298"/>
      <c r="M215" s="299"/>
      <c r="O215" s="319"/>
      <c r="P215" s="295"/>
    </row>
    <row r="216" spans="1:19" s="296" customFormat="1" ht="17.399999999999999" x14ac:dyDescent="0.25">
      <c r="A216" s="288"/>
      <c r="B216" s="289">
        <v>1</v>
      </c>
      <c r="C216" s="356"/>
      <c r="D216" s="291" t="s">
        <v>46</v>
      </c>
      <c r="E216" s="273" t="s">
        <v>179</v>
      </c>
      <c r="F216" s="292"/>
      <c r="G216" s="293"/>
      <c r="H216" s="294"/>
      <c r="I216" s="295">
        <f t="shared" ref="I216:I221" si="23">G216*H216</f>
        <v>0</v>
      </c>
      <c r="K216" s="297"/>
      <c r="L216" s="298">
        <f>G216+K216</f>
        <v>0</v>
      </c>
      <c r="M216" s="299">
        <f t="shared" ref="M216:M221" si="24">H216*L216</f>
        <v>0</v>
      </c>
      <c r="O216" s="297"/>
      <c r="P216" s="295">
        <f>H216*O216</f>
        <v>0</v>
      </c>
    </row>
    <row r="217" spans="1:19" s="364" customFormat="1" ht="30" x14ac:dyDescent="0.25">
      <c r="A217" s="355"/>
      <c r="B217" s="289">
        <v>2</v>
      </c>
      <c r="C217" s="356"/>
      <c r="D217" s="291" t="s">
        <v>359</v>
      </c>
      <c r="E217" s="273" t="s">
        <v>179</v>
      </c>
      <c r="F217" s="292"/>
      <c r="G217" s="293"/>
      <c r="H217" s="294"/>
      <c r="I217" s="295">
        <f t="shared" si="23"/>
        <v>0</v>
      </c>
      <c r="J217" s="296"/>
      <c r="K217" s="297"/>
      <c r="L217" s="298">
        <f>G217+K217</f>
        <v>0</v>
      </c>
      <c r="M217" s="299">
        <f t="shared" si="24"/>
        <v>0</v>
      </c>
      <c r="N217" s="296"/>
      <c r="O217" s="297"/>
      <c r="P217" s="295">
        <f>H217*O217</f>
        <v>0</v>
      </c>
      <c r="Q217" s="296"/>
      <c r="R217" s="296"/>
      <c r="S217" s="296"/>
    </row>
    <row r="218" spans="1:19" s="364" customFormat="1" ht="30" x14ac:dyDescent="0.25">
      <c r="A218" s="288"/>
      <c r="B218" s="289">
        <v>3</v>
      </c>
      <c r="C218" s="356"/>
      <c r="D218" s="291" t="s">
        <v>341</v>
      </c>
      <c r="E218" s="273" t="s">
        <v>295</v>
      </c>
      <c r="F218" s="292"/>
      <c r="G218" s="293"/>
      <c r="H218" s="294"/>
      <c r="I218" s="295">
        <f t="shared" si="23"/>
        <v>0</v>
      </c>
      <c r="J218" s="296"/>
      <c r="K218" s="297"/>
      <c r="L218" s="298">
        <f>G218+K218</f>
        <v>0</v>
      </c>
      <c r="M218" s="299">
        <f t="shared" si="24"/>
        <v>0</v>
      </c>
      <c r="N218" s="296"/>
      <c r="O218" s="297"/>
      <c r="P218" s="295">
        <f>H218*O218</f>
        <v>0</v>
      </c>
      <c r="Q218" s="296"/>
      <c r="R218" s="296"/>
      <c r="S218" s="296"/>
    </row>
    <row r="219" spans="1:19" s="364" customFormat="1" ht="15.6" x14ac:dyDescent="0.25">
      <c r="A219" s="288"/>
      <c r="B219" s="289">
        <v>4</v>
      </c>
      <c r="C219" s="356"/>
      <c r="D219" s="291" t="s">
        <v>250</v>
      </c>
      <c r="E219" s="273" t="s">
        <v>29</v>
      </c>
      <c r="F219" s="292"/>
      <c r="G219" s="293"/>
      <c r="H219" s="294"/>
      <c r="I219" s="295">
        <f t="shared" si="23"/>
        <v>0</v>
      </c>
      <c r="J219" s="296"/>
      <c r="K219" s="297"/>
      <c r="L219" s="298">
        <f>G219+K219</f>
        <v>0</v>
      </c>
      <c r="M219" s="299">
        <f t="shared" si="24"/>
        <v>0</v>
      </c>
      <c r="N219" s="296"/>
      <c r="O219" s="297"/>
      <c r="P219" s="295">
        <f>H219*O219</f>
        <v>0</v>
      </c>
      <c r="Q219" s="296"/>
      <c r="R219" s="296"/>
      <c r="S219" s="296"/>
    </row>
    <row r="220" spans="1:19" s="364" customFormat="1" ht="17.399999999999999" x14ac:dyDescent="0.25">
      <c r="A220" s="288"/>
      <c r="B220" s="289">
        <v>5</v>
      </c>
      <c r="C220" s="356"/>
      <c r="D220" s="291" t="s">
        <v>47</v>
      </c>
      <c r="E220" s="273" t="s">
        <v>178</v>
      </c>
      <c r="F220" s="292"/>
      <c r="G220" s="293"/>
      <c r="H220" s="294"/>
      <c r="I220" s="295">
        <f t="shared" si="23"/>
        <v>0</v>
      </c>
      <c r="J220" s="296"/>
      <c r="K220" s="297"/>
      <c r="L220" s="298">
        <f>G220+K220</f>
        <v>0</v>
      </c>
      <c r="M220" s="299">
        <f t="shared" si="24"/>
        <v>0</v>
      </c>
      <c r="N220" s="296"/>
      <c r="O220" s="297"/>
      <c r="P220" s="295">
        <f>H220*O220</f>
        <v>0</v>
      </c>
      <c r="Q220" s="296"/>
      <c r="R220" s="296"/>
      <c r="S220" s="296"/>
    </row>
    <row r="221" spans="1:19" s="364" customFormat="1" ht="15.6" x14ac:dyDescent="0.25">
      <c r="A221" s="288"/>
      <c r="B221" s="289">
        <v>6</v>
      </c>
      <c r="C221" s="356"/>
      <c r="D221" s="291" t="s">
        <v>306</v>
      </c>
      <c r="E221" s="273" t="s">
        <v>296</v>
      </c>
      <c r="F221" s="292"/>
      <c r="G221" s="293"/>
      <c r="H221" s="294"/>
      <c r="I221" s="295">
        <f t="shared" si="23"/>
        <v>0</v>
      </c>
      <c r="J221" s="296"/>
      <c r="K221" s="297"/>
      <c r="L221" s="298">
        <v>0</v>
      </c>
      <c r="M221" s="299">
        <f t="shared" si="24"/>
        <v>0</v>
      </c>
      <c r="N221" s="296"/>
      <c r="O221" s="297"/>
      <c r="P221" s="295"/>
      <c r="Q221" s="296"/>
      <c r="R221" s="296"/>
      <c r="S221" s="296"/>
    </row>
    <row r="222" spans="1:19" s="296" customFormat="1" ht="15.6" x14ac:dyDescent="0.25">
      <c r="A222" s="312"/>
      <c r="B222" s="313"/>
      <c r="C222" s="302"/>
      <c r="D222" s="303"/>
      <c r="E222" s="362"/>
      <c r="F222" s="305"/>
      <c r="G222" s="321"/>
      <c r="H222" s="317"/>
      <c r="I222" s="365"/>
      <c r="K222" s="319"/>
      <c r="L222" s="298"/>
      <c r="M222" s="366"/>
      <c r="O222" s="319"/>
      <c r="P222" s="365"/>
    </row>
    <row r="223" spans="1:19" s="296" customFormat="1" ht="16.2" thickBot="1" x14ac:dyDescent="0.3">
      <c r="A223" s="312"/>
      <c r="B223" s="313"/>
      <c r="C223" s="302"/>
      <c r="D223" s="303" t="s">
        <v>42</v>
      </c>
      <c r="E223" s="362"/>
      <c r="F223" s="305"/>
      <c r="G223" s="321"/>
      <c r="H223" s="317"/>
      <c r="I223" s="322">
        <f>SUM(I215:I222)</f>
        <v>0</v>
      </c>
      <c r="K223" s="319"/>
      <c r="L223" s="298"/>
      <c r="M223" s="322">
        <f>SUM(M215:M222)</f>
        <v>0</v>
      </c>
      <c r="O223" s="319"/>
      <c r="P223" s="322">
        <f>SUM(P215:P222)</f>
        <v>0</v>
      </c>
    </row>
    <row r="224" spans="1:19" s="296" customFormat="1" ht="15.6" x14ac:dyDescent="0.25">
      <c r="A224" s="312"/>
      <c r="B224" s="313"/>
      <c r="C224" s="302"/>
      <c r="D224" s="303"/>
      <c r="E224" s="362"/>
      <c r="F224" s="305"/>
      <c r="G224" s="321"/>
      <c r="H224" s="317"/>
      <c r="I224" s="324"/>
      <c r="K224" s="319"/>
      <c r="L224" s="298"/>
      <c r="M224" s="325"/>
      <c r="O224" s="319"/>
      <c r="P224" s="324"/>
    </row>
    <row r="225" spans="1:19" s="364" customFormat="1" ht="15.6" x14ac:dyDescent="0.25">
      <c r="A225" s="300">
        <v>7</v>
      </c>
      <c r="B225" s="301"/>
      <c r="C225" s="302"/>
      <c r="D225" s="303" t="s">
        <v>5</v>
      </c>
      <c r="E225" s="304"/>
      <c r="F225" s="305"/>
      <c r="G225" s="321"/>
      <c r="H225" s="317"/>
      <c r="I225" s="295"/>
      <c r="J225" s="296"/>
      <c r="K225" s="319"/>
      <c r="L225" s="298"/>
      <c r="M225" s="299"/>
      <c r="N225" s="296"/>
      <c r="O225" s="319"/>
      <c r="P225" s="295"/>
      <c r="Q225" s="296"/>
      <c r="R225" s="296"/>
      <c r="S225" s="296"/>
    </row>
    <row r="226" spans="1:19" s="296" customFormat="1" x14ac:dyDescent="0.25">
      <c r="A226" s="312"/>
      <c r="B226" s="313"/>
      <c r="C226" s="302"/>
      <c r="D226" s="314"/>
      <c r="E226" s="304"/>
      <c r="F226" s="305"/>
      <c r="G226" s="321"/>
      <c r="H226" s="317"/>
      <c r="I226" s="295"/>
      <c r="K226" s="319"/>
      <c r="L226" s="298"/>
      <c r="M226" s="299"/>
      <c r="O226" s="319"/>
      <c r="P226" s="295"/>
    </row>
    <row r="227" spans="1:19" s="296" customFormat="1" x14ac:dyDescent="0.25">
      <c r="A227" s="312">
        <v>7</v>
      </c>
      <c r="B227" s="313">
        <v>1</v>
      </c>
      <c r="C227" s="302"/>
      <c r="D227" s="314" t="s">
        <v>48</v>
      </c>
      <c r="E227" s="304"/>
      <c r="F227" s="305"/>
      <c r="G227" s="321"/>
      <c r="H227" s="317"/>
      <c r="I227" s="295"/>
      <c r="K227" s="319"/>
      <c r="L227" s="298"/>
      <c r="M227" s="299"/>
      <c r="O227" s="319"/>
      <c r="P227" s="295"/>
    </row>
    <row r="228" spans="1:19" s="296" customFormat="1" x14ac:dyDescent="0.25">
      <c r="A228" s="312"/>
      <c r="B228" s="313"/>
      <c r="C228" s="302"/>
      <c r="D228" s="314"/>
      <c r="E228" s="304"/>
      <c r="F228" s="305"/>
      <c r="G228" s="321"/>
      <c r="H228" s="317"/>
      <c r="I228" s="295"/>
      <c r="K228" s="319"/>
      <c r="L228" s="298"/>
      <c r="M228" s="299"/>
      <c r="O228" s="319"/>
      <c r="P228" s="295"/>
    </row>
    <row r="229" spans="1:19" s="296" customFormat="1" ht="15.6" x14ac:dyDescent="0.25">
      <c r="A229" s="355"/>
      <c r="B229" s="367"/>
      <c r="C229" s="290">
        <v>1</v>
      </c>
      <c r="D229" s="423" t="s">
        <v>396</v>
      </c>
      <c r="E229" s="273" t="s">
        <v>264</v>
      </c>
      <c r="F229" s="292"/>
      <c r="G229" s="293"/>
      <c r="H229" s="294"/>
      <c r="I229" s="295">
        <f t="shared" ref="I229" si="25">G229*H229</f>
        <v>0</v>
      </c>
      <c r="K229" s="297"/>
      <c r="L229" s="298">
        <f t="shared" ref="L229" si="26">G229+K229</f>
        <v>0</v>
      </c>
      <c r="M229" s="299">
        <f t="shared" ref="M229" si="27">H229*L229</f>
        <v>0</v>
      </c>
      <c r="O229" s="297"/>
      <c r="P229" s="295">
        <f t="shared" ref="P229" si="28">H229*O229</f>
        <v>0</v>
      </c>
    </row>
    <row r="230" spans="1:19" s="296" customFormat="1" ht="15.6" x14ac:dyDescent="0.25">
      <c r="A230" s="355"/>
      <c r="B230" s="367"/>
      <c r="C230" s="290">
        <v>2</v>
      </c>
      <c r="D230" s="291" t="s">
        <v>397</v>
      </c>
      <c r="E230" s="273" t="s">
        <v>264</v>
      </c>
      <c r="F230" s="292"/>
      <c r="G230" s="293"/>
      <c r="H230" s="294"/>
      <c r="I230" s="295">
        <f t="shared" ref="I230:I237" si="29">G230*H230</f>
        <v>0</v>
      </c>
      <c r="K230" s="297"/>
      <c r="L230" s="298">
        <f t="shared" ref="L230:L237" si="30">G230+K230</f>
        <v>0</v>
      </c>
      <c r="M230" s="299">
        <f t="shared" ref="M230:M237" si="31">H230*L230</f>
        <v>0</v>
      </c>
      <c r="O230" s="297"/>
      <c r="P230" s="295">
        <f t="shared" ref="P230:P237" si="32">H230*O230</f>
        <v>0</v>
      </c>
    </row>
    <row r="231" spans="1:19" s="296" customFormat="1" ht="32.4" x14ac:dyDescent="0.25">
      <c r="A231" s="288"/>
      <c r="B231" s="289"/>
      <c r="C231" s="290">
        <v>3</v>
      </c>
      <c r="D231" s="291" t="s">
        <v>406</v>
      </c>
      <c r="E231" s="273" t="s">
        <v>264</v>
      </c>
      <c r="F231" s="292"/>
      <c r="G231" s="293"/>
      <c r="H231" s="294"/>
      <c r="I231" s="295">
        <f t="shared" si="29"/>
        <v>0</v>
      </c>
      <c r="K231" s="297"/>
      <c r="L231" s="298">
        <f t="shared" si="30"/>
        <v>0</v>
      </c>
      <c r="M231" s="299">
        <f t="shared" si="31"/>
        <v>0</v>
      </c>
      <c r="O231" s="297"/>
      <c r="P231" s="295">
        <f t="shared" si="32"/>
        <v>0</v>
      </c>
    </row>
    <row r="232" spans="1:19" s="296" customFormat="1" ht="32.4" x14ac:dyDescent="0.25">
      <c r="A232" s="288"/>
      <c r="B232" s="289"/>
      <c r="C232" s="290">
        <v>4</v>
      </c>
      <c r="D232" s="291" t="s">
        <v>407</v>
      </c>
      <c r="E232" s="273" t="s">
        <v>264</v>
      </c>
      <c r="F232" s="292"/>
      <c r="G232" s="293"/>
      <c r="H232" s="294"/>
      <c r="I232" s="295">
        <f t="shared" si="29"/>
        <v>0</v>
      </c>
      <c r="K232" s="297"/>
      <c r="L232" s="298">
        <f t="shared" si="30"/>
        <v>0</v>
      </c>
      <c r="M232" s="299">
        <f t="shared" si="31"/>
        <v>0</v>
      </c>
      <c r="O232" s="297"/>
      <c r="P232" s="295">
        <f t="shared" si="32"/>
        <v>0</v>
      </c>
    </row>
    <row r="233" spans="1:19" s="296" customFormat="1" ht="17.399999999999999" x14ac:dyDescent="0.25">
      <c r="A233" s="288"/>
      <c r="B233" s="289"/>
      <c r="C233" s="290">
        <v>5</v>
      </c>
      <c r="D233" s="291" t="s">
        <v>532</v>
      </c>
      <c r="E233" s="273" t="s">
        <v>264</v>
      </c>
      <c r="F233" s="292"/>
      <c r="G233" s="293"/>
      <c r="H233" s="294"/>
      <c r="I233" s="295"/>
      <c r="K233" s="297"/>
      <c r="L233" s="298"/>
      <c r="M233" s="299"/>
      <c r="O233" s="297"/>
      <c r="P233" s="295"/>
    </row>
    <row r="234" spans="1:19" s="296" customFormat="1" ht="17.399999999999999" x14ac:dyDescent="0.25">
      <c r="A234" s="288"/>
      <c r="B234" s="289"/>
      <c r="C234" s="290">
        <v>6</v>
      </c>
      <c r="D234" s="291" t="s">
        <v>408</v>
      </c>
      <c r="E234" s="273" t="s">
        <v>264</v>
      </c>
      <c r="F234" s="292"/>
      <c r="G234" s="293"/>
      <c r="H234" s="294"/>
      <c r="I234" s="295">
        <f t="shared" si="29"/>
        <v>0</v>
      </c>
      <c r="K234" s="297"/>
      <c r="L234" s="298">
        <f t="shared" si="30"/>
        <v>0</v>
      </c>
      <c r="M234" s="299">
        <f t="shared" si="31"/>
        <v>0</v>
      </c>
      <c r="O234" s="297"/>
      <c r="P234" s="295">
        <f t="shared" si="32"/>
        <v>0</v>
      </c>
    </row>
    <row r="235" spans="1:19" s="296" customFormat="1" ht="17.399999999999999" x14ac:dyDescent="0.25">
      <c r="A235" s="288"/>
      <c r="B235" s="289"/>
      <c r="C235" s="290">
        <v>7</v>
      </c>
      <c r="D235" s="291" t="s">
        <v>409</v>
      </c>
      <c r="E235" s="273" t="s">
        <v>264</v>
      </c>
      <c r="F235" s="292"/>
      <c r="G235" s="293"/>
      <c r="H235" s="294"/>
      <c r="I235" s="295">
        <f t="shared" si="29"/>
        <v>0</v>
      </c>
      <c r="K235" s="297"/>
      <c r="L235" s="298">
        <f t="shared" si="30"/>
        <v>0</v>
      </c>
      <c r="M235" s="299">
        <f t="shared" si="31"/>
        <v>0</v>
      </c>
      <c r="O235" s="297"/>
      <c r="P235" s="295">
        <f t="shared" si="32"/>
        <v>0</v>
      </c>
    </row>
    <row r="236" spans="1:19" s="296" customFormat="1" ht="30" x14ac:dyDescent="0.25">
      <c r="A236" s="288"/>
      <c r="B236" s="289"/>
      <c r="C236" s="290">
        <v>8</v>
      </c>
      <c r="D236" s="291" t="s">
        <v>398</v>
      </c>
      <c r="E236" s="273" t="s">
        <v>27</v>
      </c>
      <c r="F236" s="292"/>
      <c r="G236" s="293"/>
      <c r="H236" s="294"/>
      <c r="I236" s="295">
        <f t="shared" si="29"/>
        <v>0</v>
      </c>
      <c r="K236" s="297"/>
      <c r="L236" s="298">
        <f t="shared" si="30"/>
        <v>0</v>
      </c>
      <c r="M236" s="299">
        <f t="shared" si="31"/>
        <v>0</v>
      </c>
      <c r="O236" s="297"/>
      <c r="P236" s="295">
        <f t="shared" si="32"/>
        <v>0</v>
      </c>
    </row>
    <row r="237" spans="1:19" s="296" customFormat="1" x14ac:dyDescent="0.25">
      <c r="A237" s="288"/>
      <c r="B237" s="289"/>
      <c r="C237" s="289">
        <v>9</v>
      </c>
      <c r="D237" s="291" t="s">
        <v>399</v>
      </c>
      <c r="E237" s="273" t="s">
        <v>27</v>
      </c>
      <c r="F237" s="292"/>
      <c r="G237" s="293"/>
      <c r="H237" s="294"/>
      <c r="I237" s="295">
        <f t="shared" si="29"/>
        <v>0</v>
      </c>
      <c r="K237" s="297"/>
      <c r="L237" s="298">
        <f t="shared" si="30"/>
        <v>0</v>
      </c>
      <c r="M237" s="299">
        <f t="shared" si="31"/>
        <v>0</v>
      </c>
      <c r="O237" s="297"/>
      <c r="P237" s="295">
        <f t="shared" si="32"/>
        <v>0</v>
      </c>
    </row>
    <row r="238" spans="1:19" s="296" customFormat="1" ht="15.6" x14ac:dyDescent="0.25">
      <c r="A238" s="312"/>
      <c r="B238" s="313"/>
      <c r="C238" s="302"/>
      <c r="D238" s="314"/>
      <c r="E238" s="304"/>
      <c r="F238" s="305"/>
      <c r="G238" s="321"/>
      <c r="H238" s="317"/>
      <c r="I238" s="365"/>
      <c r="K238" s="319"/>
      <c r="L238" s="298"/>
      <c r="M238" s="366"/>
      <c r="O238" s="319"/>
      <c r="P238" s="365"/>
    </row>
    <row r="239" spans="1:19" s="296" customFormat="1" x14ac:dyDescent="0.25">
      <c r="A239" s="312">
        <v>7</v>
      </c>
      <c r="B239" s="313">
        <v>2</v>
      </c>
      <c r="C239" s="302"/>
      <c r="D239" s="314" t="s">
        <v>49</v>
      </c>
      <c r="E239" s="304"/>
      <c r="F239" s="305"/>
      <c r="G239" s="321"/>
      <c r="H239" s="317"/>
      <c r="I239" s="295"/>
      <c r="K239" s="319"/>
      <c r="L239" s="298"/>
      <c r="M239" s="299"/>
      <c r="O239" s="319"/>
      <c r="P239" s="295"/>
    </row>
    <row r="240" spans="1:19" s="296" customFormat="1" ht="15.6" x14ac:dyDescent="0.25">
      <c r="A240" s="312"/>
      <c r="B240" s="313"/>
      <c r="C240" s="302"/>
      <c r="D240" s="314"/>
      <c r="E240" s="304"/>
      <c r="F240" s="305"/>
      <c r="G240" s="321"/>
      <c r="H240" s="317"/>
      <c r="I240" s="365"/>
      <c r="K240" s="319"/>
      <c r="L240" s="298"/>
      <c r="M240" s="366"/>
      <c r="O240" s="319"/>
      <c r="P240" s="365"/>
    </row>
    <row r="241" spans="1:16" s="296" customFormat="1" ht="30" x14ac:dyDescent="0.25">
      <c r="A241" s="288"/>
      <c r="B241" s="289"/>
      <c r="C241" s="290">
        <v>1</v>
      </c>
      <c r="D241" s="424" t="s">
        <v>405</v>
      </c>
      <c r="E241" s="273" t="s">
        <v>178</v>
      </c>
      <c r="F241" s="292"/>
      <c r="G241" s="293"/>
      <c r="H241" s="294"/>
      <c r="I241" s="295">
        <f>G241*H241</f>
        <v>0</v>
      </c>
      <c r="K241" s="297"/>
      <c r="L241" s="298">
        <f t="shared" ref="L241:L247" si="33">G241+K241</f>
        <v>0</v>
      </c>
      <c r="M241" s="299">
        <f>H241*L241</f>
        <v>0</v>
      </c>
      <c r="O241" s="297"/>
      <c r="P241" s="295">
        <f>H241*O241</f>
        <v>0</v>
      </c>
    </row>
    <row r="242" spans="1:16" s="296" customFormat="1" ht="45" x14ac:dyDescent="0.25">
      <c r="A242" s="288"/>
      <c r="B242" s="289"/>
      <c r="C242" s="290">
        <v>2</v>
      </c>
      <c r="D242" s="425" t="s">
        <v>400</v>
      </c>
      <c r="E242" s="273" t="s">
        <v>178</v>
      </c>
      <c r="F242" s="292"/>
      <c r="G242" s="293"/>
      <c r="H242" s="294"/>
      <c r="I242" s="295"/>
      <c r="K242" s="297"/>
      <c r="L242" s="298">
        <f t="shared" si="33"/>
        <v>0</v>
      </c>
      <c r="M242" s="299"/>
      <c r="O242" s="297"/>
      <c r="P242" s="295">
        <f t="shared" ref="P242:P247" si="34">H242*O242</f>
        <v>0</v>
      </c>
    </row>
    <row r="243" spans="1:16" s="296" customFormat="1" ht="45" x14ac:dyDescent="0.25">
      <c r="A243" s="288"/>
      <c r="B243" s="289"/>
      <c r="C243" s="290">
        <v>3</v>
      </c>
      <c r="D243" s="291" t="s">
        <v>551</v>
      </c>
      <c r="E243" s="273" t="s">
        <v>178</v>
      </c>
      <c r="F243" s="292"/>
      <c r="G243" s="293"/>
      <c r="H243" s="294"/>
      <c r="I243" s="295">
        <f>G243*H243</f>
        <v>0</v>
      </c>
      <c r="K243" s="297"/>
      <c r="L243" s="298">
        <f t="shared" si="33"/>
        <v>0</v>
      </c>
      <c r="M243" s="299">
        <f>H243*L243</f>
        <v>0</v>
      </c>
      <c r="O243" s="297"/>
      <c r="P243" s="295">
        <f t="shared" si="34"/>
        <v>0</v>
      </c>
    </row>
    <row r="244" spans="1:16" s="296" customFormat="1" ht="45" x14ac:dyDescent="0.25">
      <c r="A244" s="288"/>
      <c r="B244" s="289"/>
      <c r="C244" s="290">
        <v>4</v>
      </c>
      <c r="D244" s="291" t="s">
        <v>552</v>
      </c>
      <c r="E244" s="273" t="s">
        <v>410</v>
      </c>
      <c r="F244" s="292"/>
      <c r="G244" s="293"/>
      <c r="H244" s="294"/>
      <c r="I244" s="295"/>
      <c r="K244" s="297"/>
      <c r="L244" s="298">
        <f t="shared" si="33"/>
        <v>0</v>
      </c>
      <c r="M244" s="299"/>
      <c r="O244" s="297"/>
      <c r="P244" s="295">
        <f t="shared" si="34"/>
        <v>0</v>
      </c>
    </row>
    <row r="245" spans="1:16" s="296" customFormat="1" ht="30" x14ac:dyDescent="0.25">
      <c r="A245" s="288"/>
      <c r="B245" s="289"/>
      <c r="C245" s="290">
        <v>5</v>
      </c>
      <c r="D245" s="291" t="s">
        <v>553</v>
      </c>
      <c r="E245" s="273" t="s">
        <v>27</v>
      </c>
      <c r="F245" s="292"/>
      <c r="G245" s="293"/>
      <c r="H245" s="294"/>
      <c r="I245" s="295">
        <f>G245*H245</f>
        <v>0</v>
      </c>
      <c r="K245" s="297"/>
      <c r="L245" s="298">
        <f t="shared" si="33"/>
        <v>0</v>
      </c>
      <c r="M245" s="299">
        <f>H245*L245</f>
        <v>0</v>
      </c>
      <c r="O245" s="297"/>
      <c r="P245" s="295">
        <f t="shared" si="34"/>
        <v>0</v>
      </c>
    </row>
    <row r="246" spans="1:16" s="296" customFormat="1" x14ac:dyDescent="0.25">
      <c r="A246" s="288"/>
      <c r="B246" s="289"/>
      <c r="C246" s="290">
        <v>6</v>
      </c>
      <c r="D246" s="291" t="s">
        <v>603</v>
      </c>
      <c r="E246" s="273" t="s">
        <v>27</v>
      </c>
      <c r="F246" s="292"/>
      <c r="G246" s="293"/>
      <c r="H246" s="294"/>
      <c r="I246" s="295"/>
      <c r="K246" s="297"/>
      <c r="L246" s="298">
        <f t="shared" si="33"/>
        <v>0</v>
      </c>
      <c r="M246" s="299"/>
      <c r="O246" s="297"/>
      <c r="P246" s="295">
        <f t="shared" si="34"/>
        <v>0</v>
      </c>
    </row>
    <row r="247" spans="1:16" s="296" customFormat="1" x14ac:dyDescent="0.25">
      <c r="A247" s="288"/>
      <c r="B247" s="289"/>
      <c r="C247" s="290">
        <v>7</v>
      </c>
      <c r="D247" s="291" t="s">
        <v>602</v>
      </c>
      <c r="E247" s="273" t="s">
        <v>27</v>
      </c>
      <c r="F247" s="292"/>
      <c r="G247" s="293"/>
      <c r="H247" s="294"/>
      <c r="I247" s="295">
        <f>G247*H247</f>
        <v>0</v>
      </c>
      <c r="K247" s="297"/>
      <c r="L247" s="298">
        <f t="shared" si="33"/>
        <v>0</v>
      </c>
      <c r="M247" s="299">
        <f>H247*L247</f>
        <v>0</v>
      </c>
      <c r="O247" s="297"/>
      <c r="P247" s="295">
        <f t="shared" si="34"/>
        <v>0</v>
      </c>
    </row>
    <row r="248" spans="1:16" s="296" customFormat="1" ht="15.6" x14ac:dyDescent="0.25">
      <c r="A248" s="312"/>
      <c r="B248" s="313"/>
      <c r="C248" s="302"/>
      <c r="D248" s="314"/>
      <c r="E248" s="304"/>
      <c r="F248" s="305"/>
      <c r="G248" s="321"/>
      <c r="H248" s="317"/>
      <c r="I248" s="365"/>
      <c r="K248" s="319"/>
      <c r="L248" s="298"/>
      <c r="M248" s="366"/>
      <c r="O248" s="319"/>
      <c r="P248" s="365"/>
    </row>
    <row r="249" spans="1:16" s="296" customFormat="1" x14ac:dyDescent="0.25">
      <c r="A249" s="312"/>
      <c r="B249" s="313"/>
      <c r="C249" s="302"/>
      <c r="D249" s="314"/>
      <c r="E249" s="304"/>
      <c r="F249" s="305"/>
      <c r="G249" s="321"/>
      <c r="H249" s="317"/>
      <c r="I249" s="295"/>
      <c r="K249" s="319"/>
      <c r="L249" s="298"/>
      <c r="M249" s="299"/>
      <c r="O249" s="319"/>
      <c r="P249" s="295"/>
    </row>
    <row r="250" spans="1:16" s="296" customFormat="1" x14ac:dyDescent="0.25">
      <c r="A250" s="312">
        <v>7</v>
      </c>
      <c r="B250" s="313">
        <v>3</v>
      </c>
      <c r="C250" s="302"/>
      <c r="D250" s="314" t="s">
        <v>261</v>
      </c>
      <c r="E250" s="304"/>
      <c r="F250" s="305"/>
      <c r="G250" s="321"/>
      <c r="H250" s="317"/>
      <c r="I250" s="295"/>
      <c r="K250" s="319"/>
      <c r="L250" s="298"/>
      <c r="M250" s="299"/>
      <c r="O250" s="319"/>
      <c r="P250" s="295"/>
    </row>
    <row r="251" spans="1:16" s="296" customFormat="1" x14ac:dyDescent="0.25">
      <c r="A251" s="312"/>
      <c r="B251" s="313"/>
      <c r="C251" s="302"/>
      <c r="D251" s="314"/>
      <c r="E251" s="304"/>
      <c r="F251" s="305"/>
      <c r="G251" s="321"/>
      <c r="H251" s="317"/>
      <c r="I251" s="295"/>
      <c r="K251" s="319"/>
      <c r="L251" s="298"/>
      <c r="M251" s="299"/>
      <c r="O251" s="319"/>
      <c r="P251" s="295"/>
    </row>
    <row r="252" spans="1:16" s="296" customFormat="1" ht="30" x14ac:dyDescent="0.25">
      <c r="A252" s="288"/>
      <c r="B252" s="289"/>
      <c r="C252" s="290">
        <v>1</v>
      </c>
      <c r="D252" s="426" t="s">
        <v>554</v>
      </c>
      <c r="E252" s="273" t="s">
        <v>178</v>
      </c>
      <c r="F252" s="292"/>
      <c r="G252" s="293"/>
      <c r="H252" s="294"/>
      <c r="I252" s="295">
        <f>G252*H252</f>
        <v>0</v>
      </c>
      <c r="K252" s="297"/>
      <c r="L252" s="298">
        <f>G252+K252</f>
        <v>0</v>
      </c>
      <c r="M252" s="299">
        <f>H252*L252</f>
        <v>0</v>
      </c>
      <c r="O252" s="297"/>
      <c r="P252" s="295">
        <f>H252*O252</f>
        <v>0</v>
      </c>
    </row>
    <row r="253" spans="1:16" s="296" customFormat="1" ht="30" x14ac:dyDescent="0.25">
      <c r="A253" s="288"/>
      <c r="B253" s="289"/>
      <c r="C253" s="290">
        <v>2</v>
      </c>
      <c r="D253" s="426" t="s">
        <v>555</v>
      </c>
      <c r="E253" s="273" t="s">
        <v>178</v>
      </c>
      <c r="F253" s="292"/>
      <c r="G253" s="293"/>
      <c r="H253" s="294"/>
      <c r="I253" s="295">
        <f>G253*H253</f>
        <v>0</v>
      </c>
      <c r="K253" s="297"/>
      <c r="L253" s="298">
        <f>G253+K253</f>
        <v>0</v>
      </c>
      <c r="M253" s="299">
        <f>H253*L253</f>
        <v>0</v>
      </c>
      <c r="O253" s="297"/>
      <c r="P253" s="295">
        <f>H253*O253</f>
        <v>0</v>
      </c>
    </row>
    <row r="254" spans="1:16" s="296" customFormat="1" ht="15.6" x14ac:dyDescent="0.25">
      <c r="A254" s="312"/>
      <c r="B254" s="313"/>
      <c r="C254" s="302"/>
      <c r="D254" s="314"/>
      <c r="E254" s="304"/>
      <c r="F254" s="305"/>
      <c r="G254" s="321"/>
      <c r="H254" s="317"/>
      <c r="I254" s="365"/>
      <c r="K254" s="319"/>
      <c r="L254" s="298"/>
      <c r="M254" s="366"/>
      <c r="O254" s="319"/>
      <c r="P254" s="365"/>
    </row>
    <row r="255" spans="1:16" s="296" customFormat="1" x14ac:dyDescent="0.25">
      <c r="A255" s="312">
        <v>7</v>
      </c>
      <c r="B255" s="313">
        <v>4</v>
      </c>
      <c r="C255" s="302"/>
      <c r="D255" s="314" t="s">
        <v>262</v>
      </c>
      <c r="E255" s="304"/>
      <c r="F255" s="305"/>
      <c r="G255" s="321"/>
      <c r="H255" s="317"/>
      <c r="I255" s="295"/>
      <c r="K255" s="319"/>
      <c r="L255" s="298"/>
      <c r="M255" s="299"/>
      <c r="O255" s="319"/>
      <c r="P255" s="295"/>
    </row>
    <row r="256" spans="1:16" s="296" customFormat="1" x14ac:dyDescent="0.25">
      <c r="A256" s="312"/>
      <c r="B256" s="313"/>
      <c r="C256" s="302"/>
      <c r="D256" s="314"/>
      <c r="E256" s="304"/>
      <c r="F256" s="305"/>
      <c r="G256" s="321"/>
      <c r="H256" s="317"/>
      <c r="I256" s="295"/>
      <c r="K256" s="319"/>
      <c r="L256" s="298"/>
      <c r="M256" s="299"/>
      <c r="O256" s="319"/>
      <c r="P256" s="295"/>
    </row>
    <row r="257" spans="1:16" s="296" customFormat="1" ht="17.399999999999999" x14ac:dyDescent="0.25">
      <c r="A257" s="288"/>
      <c r="B257" s="289"/>
      <c r="C257" s="290">
        <v>1</v>
      </c>
      <c r="D257" s="291" t="s">
        <v>537</v>
      </c>
      <c r="E257" s="273" t="s">
        <v>178</v>
      </c>
      <c r="F257" s="292"/>
      <c r="G257" s="293"/>
      <c r="H257" s="294"/>
      <c r="I257" s="295">
        <f>G257*H257</f>
        <v>0</v>
      </c>
      <c r="K257" s="297"/>
      <c r="L257" s="298">
        <f>G257+K257</f>
        <v>0</v>
      </c>
      <c r="M257" s="299">
        <f>H257*L257</f>
        <v>0</v>
      </c>
      <c r="O257" s="297"/>
      <c r="P257" s="295">
        <f>H257*O257</f>
        <v>0</v>
      </c>
    </row>
    <row r="258" spans="1:16" s="296" customFormat="1" ht="43.5" customHeight="1" x14ac:dyDescent="0.25">
      <c r="A258" s="288"/>
      <c r="B258" s="289"/>
      <c r="C258" s="290">
        <v>2</v>
      </c>
      <c r="D258" s="291" t="s">
        <v>533</v>
      </c>
      <c r="E258" s="273" t="s">
        <v>178</v>
      </c>
      <c r="F258" s="292"/>
      <c r="G258" s="293"/>
      <c r="H258" s="294"/>
      <c r="I258" s="295">
        <f>G258*H258</f>
        <v>0</v>
      </c>
      <c r="K258" s="297"/>
      <c r="L258" s="298">
        <f>G258+K258</f>
        <v>0</v>
      </c>
      <c r="M258" s="299">
        <f>H258*L258</f>
        <v>0</v>
      </c>
      <c r="O258" s="297"/>
      <c r="P258" s="295">
        <f>H258*O258</f>
        <v>0</v>
      </c>
    </row>
    <row r="259" spans="1:16" s="296" customFormat="1" ht="17.399999999999999" x14ac:dyDescent="0.25">
      <c r="A259" s="288"/>
      <c r="B259" s="289"/>
      <c r="C259" s="290">
        <v>3</v>
      </c>
      <c r="D259" s="291" t="s">
        <v>534</v>
      </c>
      <c r="E259" s="273" t="s">
        <v>178</v>
      </c>
      <c r="F259" s="292"/>
      <c r="G259" s="293"/>
      <c r="H259" s="294"/>
      <c r="I259" s="295"/>
      <c r="K259" s="297"/>
      <c r="L259" s="298"/>
      <c r="M259" s="299"/>
      <c r="O259" s="297"/>
      <c r="P259" s="295"/>
    </row>
    <row r="260" spans="1:16" s="296" customFormat="1" ht="30" x14ac:dyDescent="0.25">
      <c r="A260" s="288"/>
      <c r="B260" s="289"/>
      <c r="C260" s="290">
        <v>4</v>
      </c>
      <c r="D260" s="291" t="s">
        <v>535</v>
      </c>
      <c r="E260" s="273" t="s">
        <v>178</v>
      </c>
      <c r="F260" s="292"/>
      <c r="G260" s="293"/>
      <c r="H260" s="294"/>
      <c r="I260" s="295"/>
      <c r="K260" s="297"/>
      <c r="L260" s="298"/>
      <c r="M260" s="299"/>
      <c r="O260" s="297"/>
      <c r="P260" s="295"/>
    </row>
    <row r="261" spans="1:16" s="296" customFormat="1" ht="30" x14ac:dyDescent="0.25">
      <c r="A261" s="288"/>
      <c r="B261" s="289"/>
      <c r="C261" s="290">
        <v>5</v>
      </c>
      <c r="D261" s="291" t="s">
        <v>404</v>
      </c>
      <c r="E261" s="273" t="s">
        <v>178</v>
      </c>
      <c r="F261" s="292"/>
      <c r="G261" s="293"/>
      <c r="H261" s="294"/>
      <c r="I261" s="295"/>
      <c r="K261" s="297"/>
      <c r="L261" s="298"/>
      <c r="M261" s="299"/>
      <c r="O261" s="297"/>
      <c r="P261" s="295"/>
    </row>
    <row r="262" spans="1:16" s="296" customFormat="1" ht="30" x14ac:dyDescent="0.25">
      <c r="A262" s="288"/>
      <c r="B262" s="289"/>
      <c r="C262" s="290">
        <v>6</v>
      </c>
      <c r="D262" s="291" t="s">
        <v>536</v>
      </c>
      <c r="E262" s="273" t="s">
        <v>178</v>
      </c>
      <c r="F262" s="292"/>
      <c r="G262" s="293"/>
      <c r="H262" s="294"/>
      <c r="I262" s="295"/>
      <c r="K262" s="297"/>
      <c r="L262" s="298"/>
      <c r="M262" s="299"/>
      <c r="O262" s="297"/>
      <c r="P262" s="295"/>
    </row>
    <row r="263" spans="1:16" s="296" customFormat="1" x14ac:dyDescent="0.25">
      <c r="A263" s="288"/>
      <c r="B263" s="289"/>
      <c r="C263" s="290">
        <v>7</v>
      </c>
      <c r="D263" s="291" t="s">
        <v>265</v>
      </c>
      <c r="E263" s="273" t="s">
        <v>27</v>
      </c>
      <c r="F263" s="292"/>
      <c r="G263" s="293"/>
      <c r="H263" s="294"/>
      <c r="I263" s="295">
        <f>G263*H263</f>
        <v>0</v>
      </c>
      <c r="K263" s="297"/>
      <c r="L263" s="298">
        <f>G263+K263</f>
        <v>0</v>
      </c>
      <c r="M263" s="299">
        <f>H263*L263</f>
        <v>0</v>
      </c>
      <c r="O263" s="297"/>
      <c r="P263" s="295">
        <f>H263*O263</f>
        <v>0</v>
      </c>
    </row>
    <row r="264" spans="1:16" s="296" customFormat="1" ht="15.6" x14ac:dyDescent="0.25">
      <c r="A264" s="312"/>
      <c r="B264" s="313"/>
      <c r="C264" s="302"/>
      <c r="D264" s="314"/>
      <c r="E264" s="304"/>
      <c r="F264" s="305"/>
      <c r="G264" s="321"/>
      <c r="H264" s="317"/>
      <c r="I264" s="365"/>
      <c r="K264" s="319"/>
      <c r="L264" s="298"/>
      <c r="M264" s="366"/>
      <c r="O264" s="319"/>
      <c r="P264" s="365"/>
    </row>
    <row r="265" spans="1:16" s="296" customFormat="1" x14ac:dyDescent="0.25">
      <c r="A265" s="312">
        <v>7</v>
      </c>
      <c r="B265" s="313">
        <v>5</v>
      </c>
      <c r="C265" s="302"/>
      <c r="D265" s="314" t="s">
        <v>263</v>
      </c>
      <c r="E265" s="304"/>
      <c r="F265" s="305"/>
      <c r="G265" s="321"/>
      <c r="H265" s="317"/>
      <c r="I265" s="295"/>
      <c r="K265" s="319"/>
      <c r="L265" s="298"/>
      <c r="M265" s="299"/>
      <c r="O265" s="319"/>
      <c r="P265" s="295"/>
    </row>
    <row r="266" spans="1:16" s="296" customFormat="1" x14ac:dyDescent="0.25">
      <c r="A266" s="312"/>
      <c r="B266" s="313"/>
      <c r="C266" s="302"/>
      <c r="D266" s="314"/>
      <c r="E266" s="304"/>
      <c r="F266" s="305"/>
      <c r="G266" s="321"/>
      <c r="H266" s="317"/>
      <c r="I266" s="295"/>
      <c r="K266" s="319"/>
      <c r="L266" s="298"/>
      <c r="M266" s="299"/>
      <c r="O266" s="319"/>
      <c r="P266" s="295"/>
    </row>
    <row r="267" spans="1:16" s="296" customFormat="1" ht="17.399999999999999" x14ac:dyDescent="0.25">
      <c r="A267" s="288"/>
      <c r="B267" s="289"/>
      <c r="C267" s="290">
        <v>1</v>
      </c>
      <c r="D267" s="291" t="s">
        <v>401</v>
      </c>
      <c r="E267" s="273" t="s">
        <v>178</v>
      </c>
      <c r="F267" s="292"/>
      <c r="G267" s="293"/>
      <c r="H267" s="294"/>
      <c r="I267" s="295">
        <f>G267*H267</f>
        <v>0</v>
      </c>
      <c r="K267" s="297"/>
      <c r="L267" s="298">
        <f>G267+K267</f>
        <v>0</v>
      </c>
      <c r="M267" s="299">
        <f>H267*L267</f>
        <v>0</v>
      </c>
      <c r="O267" s="297"/>
      <c r="P267" s="295">
        <f>H267*O267</f>
        <v>0</v>
      </c>
    </row>
    <row r="268" spans="1:16" s="296" customFormat="1" x14ac:dyDescent="0.25">
      <c r="A268" s="288"/>
      <c r="B268" s="289"/>
      <c r="C268" s="290">
        <v>2</v>
      </c>
      <c r="D268" s="291" t="s">
        <v>266</v>
      </c>
      <c r="E268" s="273" t="s">
        <v>27</v>
      </c>
      <c r="F268" s="292"/>
      <c r="G268" s="293"/>
      <c r="H268" s="294"/>
      <c r="I268" s="295">
        <f t="shared" ref="I268:I274" si="35">G268*H268</f>
        <v>0</v>
      </c>
      <c r="K268" s="297"/>
      <c r="L268" s="298">
        <f>G268+K268</f>
        <v>0</v>
      </c>
      <c r="M268" s="299">
        <f>H268*L268</f>
        <v>0</v>
      </c>
      <c r="O268" s="297"/>
      <c r="P268" s="295">
        <f t="shared" ref="P268:P274" si="36">H268*O268</f>
        <v>0</v>
      </c>
    </row>
    <row r="269" spans="1:16" s="296" customFormat="1" x14ac:dyDescent="0.25">
      <c r="A269" s="312"/>
      <c r="B269" s="313"/>
      <c r="C269" s="302"/>
      <c r="D269" s="314"/>
      <c r="E269" s="304"/>
      <c r="F269" s="305"/>
      <c r="G269" s="321"/>
      <c r="H269" s="317"/>
      <c r="I269" s="295"/>
      <c r="K269" s="319"/>
      <c r="L269" s="298"/>
      <c r="M269" s="299"/>
      <c r="O269" s="319"/>
      <c r="P269" s="295"/>
    </row>
    <row r="270" spans="1:16" s="296" customFormat="1" x14ac:dyDescent="0.25">
      <c r="A270" s="312">
        <v>7</v>
      </c>
      <c r="B270" s="313">
        <v>6</v>
      </c>
      <c r="C270" s="302"/>
      <c r="D270" s="314" t="s">
        <v>307</v>
      </c>
      <c r="E270" s="304"/>
      <c r="F270" s="305"/>
      <c r="G270" s="321"/>
      <c r="H270" s="317"/>
      <c r="I270" s="295"/>
      <c r="K270" s="319"/>
      <c r="L270" s="298"/>
      <c r="M270" s="299"/>
      <c r="O270" s="319"/>
      <c r="P270" s="295"/>
    </row>
    <row r="271" spans="1:16" s="296" customFormat="1" x14ac:dyDescent="0.25">
      <c r="A271" s="312"/>
      <c r="B271" s="313"/>
      <c r="C271" s="302"/>
      <c r="D271" s="314"/>
      <c r="E271" s="304"/>
      <c r="F271" s="305"/>
      <c r="G271" s="321"/>
      <c r="H271" s="317"/>
      <c r="I271" s="295"/>
      <c r="K271" s="319"/>
      <c r="L271" s="298"/>
      <c r="M271" s="299"/>
      <c r="O271" s="319"/>
      <c r="P271" s="295"/>
    </row>
    <row r="272" spans="1:16" s="296" customFormat="1" ht="17.399999999999999" x14ac:dyDescent="0.25">
      <c r="A272" s="288"/>
      <c r="B272" s="289"/>
      <c r="C272" s="290">
        <v>1</v>
      </c>
      <c r="D272" s="291" t="s">
        <v>308</v>
      </c>
      <c r="E272" s="273" t="s">
        <v>178</v>
      </c>
      <c r="F272" s="292"/>
      <c r="G272" s="293"/>
      <c r="H272" s="294"/>
      <c r="I272" s="295">
        <f t="shared" si="35"/>
        <v>0</v>
      </c>
      <c r="K272" s="297"/>
      <c r="L272" s="298">
        <v>0</v>
      </c>
      <c r="M272" s="299">
        <f t="shared" ref="M272:M274" si="37">H272*L272</f>
        <v>0</v>
      </c>
      <c r="O272" s="297"/>
      <c r="P272" s="295">
        <f t="shared" si="36"/>
        <v>0</v>
      </c>
    </row>
    <row r="273" spans="1:16" s="296" customFormat="1" ht="17.399999999999999" x14ac:dyDescent="0.25">
      <c r="A273" s="288"/>
      <c r="B273" s="289"/>
      <c r="C273" s="290">
        <v>2</v>
      </c>
      <c r="D273" s="291" t="s">
        <v>309</v>
      </c>
      <c r="E273" s="273" t="s">
        <v>178</v>
      </c>
      <c r="F273" s="292"/>
      <c r="G273" s="293"/>
      <c r="H273" s="294"/>
      <c r="I273" s="295">
        <f t="shared" si="35"/>
        <v>0</v>
      </c>
      <c r="K273" s="297"/>
      <c r="L273" s="298">
        <v>0</v>
      </c>
      <c r="M273" s="299">
        <f t="shared" si="37"/>
        <v>0</v>
      </c>
      <c r="O273" s="297"/>
      <c r="P273" s="295">
        <f t="shared" si="36"/>
        <v>0</v>
      </c>
    </row>
    <row r="274" spans="1:16" s="296" customFormat="1" ht="30" x14ac:dyDescent="0.25">
      <c r="A274" s="288"/>
      <c r="B274" s="289"/>
      <c r="C274" s="290">
        <v>3</v>
      </c>
      <c r="D274" s="291" t="s">
        <v>310</v>
      </c>
      <c r="E274" s="273" t="s">
        <v>178</v>
      </c>
      <c r="F274" s="292"/>
      <c r="G274" s="293"/>
      <c r="H274" s="294"/>
      <c r="I274" s="295">
        <f t="shared" si="35"/>
        <v>0</v>
      </c>
      <c r="K274" s="297"/>
      <c r="L274" s="298">
        <v>0</v>
      </c>
      <c r="M274" s="299">
        <f t="shared" si="37"/>
        <v>0</v>
      </c>
      <c r="O274" s="297"/>
      <c r="P274" s="295">
        <f t="shared" si="36"/>
        <v>0</v>
      </c>
    </row>
    <row r="275" spans="1:16" s="296" customFormat="1" ht="15.6" x14ac:dyDescent="0.25">
      <c r="A275" s="312"/>
      <c r="B275" s="313"/>
      <c r="C275" s="302"/>
      <c r="D275" s="314"/>
      <c r="E275" s="304"/>
      <c r="F275" s="305"/>
      <c r="G275" s="321"/>
      <c r="H275" s="317"/>
      <c r="I275" s="365"/>
      <c r="K275" s="319"/>
      <c r="L275" s="298"/>
      <c r="M275" s="366"/>
      <c r="O275" s="319"/>
      <c r="P275" s="365"/>
    </row>
    <row r="276" spans="1:16" s="296" customFormat="1" ht="15.6" x14ac:dyDescent="0.25">
      <c r="A276" s="312">
        <v>7</v>
      </c>
      <c r="B276" s="313">
        <v>7</v>
      </c>
      <c r="C276" s="302"/>
      <c r="D276" s="368" t="s">
        <v>116</v>
      </c>
      <c r="E276" s="304"/>
      <c r="F276" s="305"/>
      <c r="G276" s="321"/>
      <c r="H276" s="317"/>
      <c r="I276" s="295"/>
      <c r="J276" s="369"/>
      <c r="K276" s="319"/>
      <c r="L276" s="298"/>
      <c r="M276" s="299"/>
      <c r="N276" s="369"/>
      <c r="O276" s="319"/>
      <c r="P276" s="295"/>
    </row>
    <row r="277" spans="1:16" s="296" customFormat="1" ht="15.6" x14ac:dyDescent="0.25">
      <c r="A277" s="312"/>
      <c r="B277" s="313"/>
      <c r="C277" s="302"/>
      <c r="D277" s="368"/>
      <c r="E277" s="304"/>
      <c r="F277" s="305"/>
      <c r="G277" s="321"/>
      <c r="H277" s="317"/>
      <c r="I277" s="365"/>
      <c r="J277" s="369"/>
      <c r="K277" s="319"/>
      <c r="L277" s="298"/>
      <c r="M277" s="366"/>
      <c r="N277" s="369"/>
      <c r="O277" s="319"/>
      <c r="P277" s="365"/>
    </row>
    <row r="278" spans="1:16" s="296" customFormat="1" ht="15.6" x14ac:dyDescent="0.25">
      <c r="A278" s="288"/>
      <c r="B278" s="289"/>
      <c r="C278" s="290">
        <v>1</v>
      </c>
      <c r="D278" s="370" t="s">
        <v>117</v>
      </c>
      <c r="E278" s="273" t="s">
        <v>26</v>
      </c>
      <c r="F278" s="292"/>
      <c r="G278" s="293"/>
      <c r="H278" s="294"/>
      <c r="I278" s="295">
        <f t="shared" ref="I278:I284" si="38">G278*H278</f>
        <v>0</v>
      </c>
      <c r="J278" s="369"/>
      <c r="K278" s="297"/>
      <c r="L278" s="298">
        <f t="shared" ref="L278:L284" si="39">G278+K278</f>
        <v>0</v>
      </c>
      <c r="M278" s="299">
        <f t="shared" ref="M278:M284" si="40">H278*L278</f>
        <v>0</v>
      </c>
      <c r="N278" s="369"/>
      <c r="O278" s="297"/>
      <c r="P278" s="295">
        <f t="shared" ref="P278:P284" si="41">H278*O278</f>
        <v>0</v>
      </c>
    </row>
    <row r="279" spans="1:16" s="296" customFormat="1" ht="15.6" x14ac:dyDescent="0.25">
      <c r="A279" s="288"/>
      <c r="B279" s="289"/>
      <c r="C279" s="290">
        <v>2</v>
      </c>
      <c r="D279" s="370" t="s">
        <v>118</v>
      </c>
      <c r="E279" s="273" t="s">
        <v>26</v>
      </c>
      <c r="F279" s="292"/>
      <c r="G279" s="293"/>
      <c r="H279" s="294"/>
      <c r="I279" s="295">
        <f t="shared" si="38"/>
        <v>0</v>
      </c>
      <c r="J279" s="369"/>
      <c r="K279" s="297"/>
      <c r="L279" s="298">
        <f t="shared" si="39"/>
        <v>0</v>
      </c>
      <c r="M279" s="299">
        <f t="shared" si="40"/>
        <v>0</v>
      </c>
      <c r="N279" s="369"/>
      <c r="O279" s="297"/>
      <c r="P279" s="295">
        <f t="shared" si="41"/>
        <v>0</v>
      </c>
    </row>
    <row r="280" spans="1:16" s="296" customFormat="1" ht="45" x14ac:dyDescent="0.25">
      <c r="A280" s="288"/>
      <c r="B280" s="289"/>
      <c r="C280" s="290">
        <v>3</v>
      </c>
      <c r="D280" s="370" t="s">
        <v>385</v>
      </c>
      <c r="E280" s="273" t="s">
        <v>26</v>
      </c>
      <c r="F280" s="292"/>
      <c r="G280" s="293"/>
      <c r="H280" s="294"/>
      <c r="I280" s="295">
        <f t="shared" si="38"/>
        <v>0</v>
      </c>
      <c r="J280" s="369"/>
      <c r="K280" s="297"/>
      <c r="L280" s="298">
        <f t="shared" si="39"/>
        <v>0</v>
      </c>
      <c r="M280" s="299">
        <f t="shared" si="40"/>
        <v>0</v>
      </c>
      <c r="N280" s="369"/>
      <c r="O280" s="297"/>
      <c r="P280" s="295">
        <f t="shared" si="41"/>
        <v>0</v>
      </c>
    </row>
    <row r="281" spans="1:16" s="296" customFormat="1" ht="45" x14ac:dyDescent="0.25">
      <c r="A281" s="288"/>
      <c r="B281" s="289"/>
      <c r="C281" s="290">
        <v>4</v>
      </c>
      <c r="D281" s="370" t="s">
        <v>402</v>
      </c>
      <c r="E281" s="273" t="s">
        <v>26</v>
      </c>
      <c r="F281" s="292"/>
      <c r="G281" s="293"/>
      <c r="H281" s="294"/>
      <c r="I281" s="295">
        <f t="shared" si="38"/>
        <v>0</v>
      </c>
      <c r="J281" s="422"/>
      <c r="K281" s="297"/>
      <c r="L281" s="298">
        <f t="shared" si="39"/>
        <v>0</v>
      </c>
      <c r="M281" s="299">
        <f t="shared" si="40"/>
        <v>0</v>
      </c>
      <c r="N281" s="422"/>
      <c r="O281" s="297"/>
      <c r="P281" s="295">
        <f t="shared" si="41"/>
        <v>0</v>
      </c>
    </row>
    <row r="282" spans="1:16" s="296" customFormat="1" ht="45" x14ac:dyDescent="0.25">
      <c r="A282" s="288"/>
      <c r="B282" s="289"/>
      <c r="C282" s="290">
        <v>5</v>
      </c>
      <c r="D282" s="370" t="s">
        <v>403</v>
      </c>
      <c r="E282" s="273" t="s">
        <v>26</v>
      </c>
      <c r="F282" s="292"/>
      <c r="G282" s="293"/>
      <c r="H282" s="294"/>
      <c r="I282" s="295">
        <f t="shared" si="38"/>
        <v>0</v>
      </c>
      <c r="J282" s="422"/>
      <c r="K282" s="297"/>
      <c r="L282" s="298">
        <f t="shared" si="39"/>
        <v>0</v>
      </c>
      <c r="M282" s="299">
        <f t="shared" si="40"/>
        <v>0</v>
      </c>
      <c r="N282" s="422"/>
      <c r="O282" s="297"/>
      <c r="P282" s="295">
        <f t="shared" si="41"/>
        <v>0</v>
      </c>
    </row>
    <row r="283" spans="1:16" s="296" customFormat="1" ht="30" x14ac:dyDescent="0.25">
      <c r="A283" s="288"/>
      <c r="B283" s="289"/>
      <c r="C283" s="290">
        <v>6</v>
      </c>
      <c r="D283" s="370" t="s">
        <v>342</v>
      </c>
      <c r="E283" s="273" t="s">
        <v>26</v>
      </c>
      <c r="F283" s="292"/>
      <c r="G283" s="293"/>
      <c r="H283" s="294"/>
      <c r="I283" s="295">
        <f t="shared" si="38"/>
        <v>0</v>
      </c>
      <c r="J283" s="369"/>
      <c r="K283" s="297"/>
      <c r="L283" s="298">
        <f t="shared" si="39"/>
        <v>0</v>
      </c>
      <c r="M283" s="299">
        <f t="shared" si="40"/>
        <v>0</v>
      </c>
      <c r="N283" s="369"/>
      <c r="O283" s="297"/>
      <c r="P283" s="295">
        <f t="shared" si="41"/>
        <v>0</v>
      </c>
    </row>
    <row r="284" spans="1:16" s="296" customFormat="1" ht="15.6" x14ac:dyDescent="0.25">
      <c r="A284" s="288"/>
      <c r="B284" s="289"/>
      <c r="C284" s="290">
        <v>7</v>
      </c>
      <c r="D284" s="370" t="s">
        <v>311</v>
      </c>
      <c r="E284" s="273" t="s">
        <v>29</v>
      </c>
      <c r="F284" s="292"/>
      <c r="G284" s="293"/>
      <c r="H284" s="294"/>
      <c r="I284" s="295">
        <f t="shared" si="38"/>
        <v>0</v>
      </c>
      <c r="J284" s="369"/>
      <c r="K284" s="297"/>
      <c r="L284" s="298">
        <f t="shared" si="39"/>
        <v>0</v>
      </c>
      <c r="M284" s="299">
        <f t="shared" si="40"/>
        <v>0</v>
      </c>
      <c r="N284" s="369"/>
      <c r="O284" s="297"/>
      <c r="P284" s="295">
        <f t="shared" si="41"/>
        <v>0</v>
      </c>
    </row>
    <row r="285" spans="1:16" s="296" customFormat="1" x14ac:dyDescent="0.25">
      <c r="A285" s="312"/>
      <c r="B285" s="313"/>
      <c r="C285" s="302"/>
      <c r="D285" s="314"/>
      <c r="E285" s="304"/>
      <c r="F285" s="305"/>
      <c r="G285" s="321"/>
      <c r="H285" s="317"/>
      <c r="I285" s="295"/>
      <c r="K285" s="319"/>
      <c r="L285" s="298"/>
      <c r="M285" s="299"/>
      <c r="O285" s="319"/>
      <c r="P285" s="295"/>
    </row>
    <row r="286" spans="1:16" s="296" customFormat="1" ht="16.2" thickBot="1" x14ac:dyDescent="0.3">
      <c r="A286" s="312"/>
      <c r="B286" s="313"/>
      <c r="C286" s="302"/>
      <c r="D286" s="303" t="s">
        <v>24</v>
      </c>
      <c r="E286" s="304"/>
      <c r="F286" s="305"/>
      <c r="G286" s="321"/>
      <c r="H286" s="317"/>
      <c r="I286" s="322">
        <f>SUM(I228:I285)</f>
        <v>0</v>
      </c>
      <c r="K286" s="319"/>
      <c r="L286" s="298"/>
      <c r="M286" s="322">
        <f>SUM(M228:M285)</f>
        <v>0</v>
      </c>
      <c r="O286" s="319"/>
      <c r="P286" s="322">
        <f>SUM(P228:P285)</f>
        <v>0</v>
      </c>
    </row>
    <row r="287" spans="1:16" s="296" customFormat="1" x14ac:dyDescent="0.25">
      <c r="A287" s="312"/>
      <c r="B287" s="313"/>
      <c r="C287" s="302"/>
      <c r="D287" s="314"/>
      <c r="E287" s="304"/>
      <c r="F287" s="305"/>
      <c r="G287" s="321"/>
      <c r="H287" s="317"/>
      <c r="I287" s="324"/>
      <c r="K287" s="319"/>
      <c r="L287" s="298"/>
      <c r="M287" s="325"/>
      <c r="O287" s="319"/>
      <c r="P287" s="324"/>
    </row>
    <row r="288" spans="1:16" s="296" customFormat="1" ht="15.6" x14ac:dyDescent="0.25">
      <c r="A288" s="300">
        <v>8</v>
      </c>
      <c r="B288" s="301"/>
      <c r="C288" s="302"/>
      <c r="D288" s="303" t="s">
        <v>50</v>
      </c>
      <c r="E288" s="304"/>
      <c r="F288" s="305"/>
      <c r="G288" s="321"/>
      <c r="H288" s="317"/>
      <c r="I288" s="295"/>
      <c r="K288" s="319"/>
      <c r="L288" s="298"/>
      <c r="M288" s="299"/>
      <c r="O288" s="319"/>
      <c r="P288" s="295"/>
    </row>
    <row r="289" spans="1:16" s="296" customFormat="1" ht="15.6" x14ac:dyDescent="0.25">
      <c r="A289" s="300"/>
      <c r="B289" s="301"/>
      <c r="C289" s="302"/>
      <c r="D289" s="303"/>
      <c r="E289" s="304"/>
      <c r="F289" s="305"/>
      <c r="G289" s="321"/>
      <c r="H289" s="317"/>
      <c r="I289" s="295"/>
      <c r="K289" s="319"/>
      <c r="L289" s="298"/>
      <c r="M289" s="299"/>
      <c r="O289" s="319"/>
      <c r="P289" s="295"/>
    </row>
    <row r="290" spans="1:16" s="296" customFormat="1" x14ac:dyDescent="0.25">
      <c r="A290" s="312">
        <v>8</v>
      </c>
      <c r="B290" s="313">
        <v>1</v>
      </c>
      <c r="C290" s="302"/>
      <c r="D290" s="314" t="s">
        <v>119</v>
      </c>
      <c r="E290" s="304"/>
      <c r="F290" s="305"/>
      <c r="G290" s="321"/>
      <c r="H290" s="317"/>
      <c r="I290" s="295"/>
      <c r="K290" s="319"/>
      <c r="L290" s="298"/>
      <c r="M290" s="299"/>
      <c r="O290" s="319"/>
      <c r="P290" s="295"/>
    </row>
    <row r="291" spans="1:16" s="296" customFormat="1" x14ac:dyDescent="0.25">
      <c r="A291" s="312"/>
      <c r="B291" s="313"/>
      <c r="C291" s="302"/>
      <c r="D291" s="314"/>
      <c r="E291" s="304"/>
      <c r="F291" s="305"/>
      <c r="G291" s="321"/>
      <c r="H291" s="317"/>
      <c r="I291" s="295"/>
      <c r="K291" s="319"/>
      <c r="L291" s="298"/>
      <c r="M291" s="299"/>
      <c r="O291" s="319"/>
      <c r="P291" s="295"/>
    </row>
    <row r="292" spans="1:16" s="296" customFormat="1" ht="17.399999999999999" x14ac:dyDescent="0.25">
      <c r="A292" s="357"/>
      <c r="B292" s="363"/>
      <c r="C292" s="290">
        <v>1</v>
      </c>
      <c r="D292" s="291" t="s">
        <v>51</v>
      </c>
      <c r="E292" s="273" t="s">
        <v>178</v>
      </c>
      <c r="F292" s="292"/>
      <c r="G292" s="293"/>
      <c r="H292" s="294"/>
      <c r="I292" s="295">
        <f t="shared" ref="I292:I312" si="42">G292*H292</f>
        <v>0</v>
      </c>
      <c r="K292" s="297"/>
      <c r="L292" s="298">
        <f t="shared" ref="L292:L311" si="43">G292+K292</f>
        <v>0</v>
      </c>
      <c r="M292" s="299">
        <f t="shared" ref="M292:M312" si="44">H292*L292</f>
        <v>0</v>
      </c>
      <c r="O292" s="297"/>
      <c r="P292" s="295">
        <f t="shared" ref="P292:P312" si="45">H292*O292</f>
        <v>0</v>
      </c>
    </row>
    <row r="293" spans="1:16" s="296" customFormat="1" ht="17.399999999999999" x14ac:dyDescent="0.25">
      <c r="A293" s="288"/>
      <c r="B293" s="289"/>
      <c r="C293" s="290">
        <v>2</v>
      </c>
      <c r="D293" s="291" t="s">
        <v>52</v>
      </c>
      <c r="E293" s="273" t="s">
        <v>178</v>
      </c>
      <c r="F293" s="292"/>
      <c r="G293" s="293"/>
      <c r="H293" s="294"/>
      <c r="I293" s="295">
        <f t="shared" si="42"/>
        <v>0</v>
      </c>
      <c r="K293" s="297"/>
      <c r="L293" s="298">
        <f t="shared" si="43"/>
        <v>0</v>
      </c>
      <c r="M293" s="299">
        <f t="shared" si="44"/>
        <v>0</v>
      </c>
      <c r="O293" s="297"/>
      <c r="P293" s="295">
        <f t="shared" si="45"/>
        <v>0</v>
      </c>
    </row>
    <row r="294" spans="1:16" s="296" customFormat="1" x14ac:dyDescent="0.25">
      <c r="A294" s="288"/>
      <c r="B294" s="289"/>
      <c r="C294" s="290">
        <v>3</v>
      </c>
      <c r="D294" s="291" t="s">
        <v>53</v>
      </c>
      <c r="E294" s="273" t="s">
        <v>26</v>
      </c>
      <c r="F294" s="292"/>
      <c r="G294" s="293"/>
      <c r="H294" s="294"/>
      <c r="I294" s="295">
        <f t="shared" si="42"/>
        <v>0</v>
      </c>
      <c r="K294" s="297"/>
      <c r="L294" s="298">
        <f t="shared" si="43"/>
        <v>0</v>
      </c>
      <c r="M294" s="299">
        <f t="shared" si="44"/>
        <v>0</v>
      </c>
      <c r="O294" s="297"/>
      <c r="P294" s="295">
        <f t="shared" si="45"/>
        <v>0</v>
      </c>
    </row>
    <row r="295" spans="1:16" s="296" customFormat="1" x14ac:dyDescent="0.25">
      <c r="A295" s="288"/>
      <c r="B295" s="289"/>
      <c r="C295" s="290">
        <v>4</v>
      </c>
      <c r="D295" s="291" t="s">
        <v>54</v>
      </c>
      <c r="E295" s="273" t="s">
        <v>26</v>
      </c>
      <c r="F295" s="292"/>
      <c r="G295" s="293"/>
      <c r="H295" s="294"/>
      <c r="I295" s="295">
        <f t="shared" si="42"/>
        <v>0</v>
      </c>
      <c r="K295" s="297"/>
      <c r="L295" s="298">
        <f t="shared" si="43"/>
        <v>0</v>
      </c>
      <c r="M295" s="299">
        <f t="shared" si="44"/>
        <v>0</v>
      </c>
      <c r="O295" s="297"/>
      <c r="P295" s="295">
        <f t="shared" si="45"/>
        <v>0</v>
      </c>
    </row>
    <row r="296" spans="1:16" s="296" customFormat="1" ht="30" x14ac:dyDescent="0.25">
      <c r="A296" s="288"/>
      <c r="B296" s="289"/>
      <c r="C296" s="290">
        <v>5</v>
      </c>
      <c r="D296" s="291" t="s">
        <v>287</v>
      </c>
      <c r="E296" s="273" t="s">
        <v>26</v>
      </c>
      <c r="F296" s="292"/>
      <c r="G296" s="293"/>
      <c r="H296" s="294"/>
      <c r="I296" s="295">
        <f t="shared" si="42"/>
        <v>0</v>
      </c>
      <c r="K296" s="297"/>
      <c r="L296" s="298">
        <v>0</v>
      </c>
      <c r="M296" s="299">
        <f t="shared" si="44"/>
        <v>0</v>
      </c>
      <c r="O296" s="297"/>
      <c r="P296" s="295">
        <f t="shared" si="45"/>
        <v>0</v>
      </c>
    </row>
    <row r="297" spans="1:16" s="296" customFormat="1" ht="43.8" x14ac:dyDescent="0.25">
      <c r="A297" s="288"/>
      <c r="B297" s="289"/>
      <c r="C297" s="290">
        <v>6</v>
      </c>
      <c r="D297" s="291" t="s">
        <v>288</v>
      </c>
      <c r="E297" s="273" t="s">
        <v>26</v>
      </c>
      <c r="F297" s="292"/>
      <c r="G297" s="293"/>
      <c r="H297" s="294"/>
      <c r="I297" s="295">
        <f t="shared" si="42"/>
        <v>0</v>
      </c>
      <c r="K297" s="297"/>
      <c r="L297" s="298">
        <v>0</v>
      </c>
      <c r="M297" s="299">
        <f t="shared" si="44"/>
        <v>0</v>
      </c>
      <c r="O297" s="297"/>
      <c r="P297" s="295">
        <f t="shared" si="45"/>
        <v>0</v>
      </c>
    </row>
    <row r="298" spans="1:16" s="296" customFormat="1" ht="30" x14ac:dyDescent="0.25">
      <c r="A298" s="288"/>
      <c r="B298" s="289"/>
      <c r="C298" s="290">
        <v>7</v>
      </c>
      <c r="D298" s="291" t="s">
        <v>289</v>
      </c>
      <c r="E298" s="273" t="s">
        <v>26</v>
      </c>
      <c r="F298" s="292"/>
      <c r="G298" s="293"/>
      <c r="H298" s="294"/>
      <c r="I298" s="295">
        <f t="shared" si="42"/>
        <v>0</v>
      </c>
      <c r="K298" s="297"/>
      <c r="L298" s="298">
        <f t="shared" si="43"/>
        <v>0</v>
      </c>
      <c r="M298" s="299">
        <f t="shared" si="44"/>
        <v>0</v>
      </c>
      <c r="O298" s="297"/>
      <c r="P298" s="295">
        <f t="shared" si="45"/>
        <v>0</v>
      </c>
    </row>
    <row r="299" spans="1:16" s="296" customFormat="1" ht="30" x14ac:dyDescent="0.25">
      <c r="A299" s="288"/>
      <c r="B299" s="289"/>
      <c r="C299" s="290">
        <v>8</v>
      </c>
      <c r="D299" s="291" t="s">
        <v>290</v>
      </c>
      <c r="E299" s="273" t="s">
        <v>26</v>
      </c>
      <c r="F299" s="292"/>
      <c r="G299" s="293"/>
      <c r="H299" s="294"/>
      <c r="I299" s="295">
        <f t="shared" si="42"/>
        <v>0</v>
      </c>
      <c r="K299" s="297"/>
      <c r="L299" s="298">
        <f t="shared" si="43"/>
        <v>0</v>
      </c>
      <c r="M299" s="299">
        <f t="shared" si="44"/>
        <v>0</v>
      </c>
      <c r="O299" s="297"/>
      <c r="P299" s="295">
        <f t="shared" si="45"/>
        <v>0</v>
      </c>
    </row>
    <row r="300" spans="1:16" s="296" customFormat="1" ht="43.8" x14ac:dyDescent="0.25">
      <c r="A300" s="288"/>
      <c r="B300" s="289"/>
      <c r="C300" s="290">
        <v>9</v>
      </c>
      <c r="D300" s="291" t="s">
        <v>291</v>
      </c>
      <c r="E300" s="273" t="s">
        <v>26</v>
      </c>
      <c r="F300" s="292"/>
      <c r="G300" s="293"/>
      <c r="H300" s="294"/>
      <c r="I300" s="295">
        <f t="shared" si="42"/>
        <v>0</v>
      </c>
      <c r="K300" s="297"/>
      <c r="L300" s="298">
        <v>0</v>
      </c>
      <c r="M300" s="299">
        <f t="shared" si="44"/>
        <v>0</v>
      </c>
      <c r="O300" s="297"/>
      <c r="P300" s="295">
        <f t="shared" si="45"/>
        <v>0</v>
      </c>
    </row>
    <row r="301" spans="1:16" s="296" customFormat="1" ht="43.8" x14ac:dyDescent="0.25">
      <c r="A301" s="288"/>
      <c r="B301" s="289"/>
      <c r="C301" s="290">
        <v>10</v>
      </c>
      <c r="D301" s="291" t="s">
        <v>292</v>
      </c>
      <c r="E301" s="273" t="s">
        <v>26</v>
      </c>
      <c r="F301" s="292"/>
      <c r="G301" s="293"/>
      <c r="H301" s="294"/>
      <c r="I301" s="295">
        <f t="shared" si="42"/>
        <v>0</v>
      </c>
      <c r="K301" s="297"/>
      <c r="L301" s="298">
        <v>0</v>
      </c>
      <c r="M301" s="299">
        <f t="shared" si="44"/>
        <v>0</v>
      </c>
      <c r="O301" s="297"/>
      <c r="P301" s="295">
        <f t="shared" si="45"/>
        <v>0</v>
      </c>
    </row>
    <row r="302" spans="1:16" s="296" customFormat="1" ht="17.399999999999999" x14ac:dyDescent="0.25">
      <c r="A302" s="288"/>
      <c r="B302" s="289"/>
      <c r="C302" s="290">
        <v>11</v>
      </c>
      <c r="D302" s="291" t="s">
        <v>55</v>
      </c>
      <c r="E302" s="273" t="s">
        <v>178</v>
      </c>
      <c r="F302" s="292"/>
      <c r="G302" s="293"/>
      <c r="H302" s="294"/>
      <c r="I302" s="295">
        <f t="shared" si="42"/>
        <v>0</v>
      </c>
      <c r="K302" s="297"/>
      <c r="L302" s="298">
        <f t="shared" si="43"/>
        <v>0</v>
      </c>
      <c r="M302" s="299">
        <f t="shared" si="44"/>
        <v>0</v>
      </c>
      <c r="O302" s="297"/>
      <c r="P302" s="295">
        <f t="shared" si="45"/>
        <v>0</v>
      </c>
    </row>
    <row r="303" spans="1:16" s="296" customFormat="1" ht="17.399999999999999" x14ac:dyDescent="0.25">
      <c r="A303" s="288"/>
      <c r="B303" s="289"/>
      <c r="C303" s="290">
        <v>12</v>
      </c>
      <c r="D303" s="291" t="s">
        <v>56</v>
      </c>
      <c r="E303" s="273" t="s">
        <v>178</v>
      </c>
      <c r="F303" s="292"/>
      <c r="G303" s="293"/>
      <c r="H303" s="294"/>
      <c r="I303" s="295">
        <f t="shared" si="42"/>
        <v>0</v>
      </c>
      <c r="K303" s="297"/>
      <c r="L303" s="298">
        <f t="shared" si="43"/>
        <v>0</v>
      </c>
      <c r="M303" s="299">
        <f t="shared" si="44"/>
        <v>0</v>
      </c>
      <c r="O303" s="297"/>
      <c r="P303" s="295">
        <f t="shared" si="45"/>
        <v>0</v>
      </c>
    </row>
    <row r="304" spans="1:16" s="296" customFormat="1" ht="17.399999999999999" x14ac:dyDescent="0.25">
      <c r="A304" s="288"/>
      <c r="B304" s="289"/>
      <c r="C304" s="290">
        <v>13</v>
      </c>
      <c r="D304" s="291" t="s">
        <v>57</v>
      </c>
      <c r="E304" s="273" t="s">
        <v>178</v>
      </c>
      <c r="F304" s="292"/>
      <c r="G304" s="293"/>
      <c r="H304" s="294"/>
      <c r="I304" s="295">
        <f t="shared" si="42"/>
        <v>0</v>
      </c>
      <c r="K304" s="297"/>
      <c r="L304" s="298">
        <f t="shared" si="43"/>
        <v>0</v>
      </c>
      <c r="M304" s="299">
        <f t="shared" si="44"/>
        <v>0</v>
      </c>
      <c r="O304" s="297"/>
      <c r="P304" s="295">
        <f t="shared" si="45"/>
        <v>0</v>
      </c>
    </row>
    <row r="305" spans="1:16" s="296" customFormat="1" ht="17.399999999999999" x14ac:dyDescent="0.25">
      <c r="A305" s="288"/>
      <c r="B305" s="289"/>
      <c r="C305" s="290">
        <v>14</v>
      </c>
      <c r="D305" s="291" t="s">
        <v>58</v>
      </c>
      <c r="E305" s="273" t="s">
        <v>178</v>
      </c>
      <c r="F305" s="292"/>
      <c r="G305" s="293"/>
      <c r="H305" s="294"/>
      <c r="I305" s="295">
        <f t="shared" si="42"/>
        <v>0</v>
      </c>
      <c r="K305" s="297"/>
      <c r="L305" s="298">
        <f t="shared" si="43"/>
        <v>0</v>
      </c>
      <c r="M305" s="299">
        <f t="shared" si="44"/>
        <v>0</v>
      </c>
      <c r="O305" s="297"/>
      <c r="P305" s="295">
        <f t="shared" si="45"/>
        <v>0</v>
      </c>
    </row>
    <row r="306" spans="1:16" s="296" customFormat="1" x14ac:dyDescent="0.25">
      <c r="A306" s="288"/>
      <c r="B306" s="289"/>
      <c r="C306" s="290">
        <v>15</v>
      </c>
      <c r="D306" s="291" t="s">
        <v>59</v>
      </c>
      <c r="E306" s="273" t="s">
        <v>26</v>
      </c>
      <c r="F306" s="292"/>
      <c r="G306" s="293"/>
      <c r="H306" s="294"/>
      <c r="I306" s="295">
        <f t="shared" si="42"/>
        <v>0</v>
      </c>
      <c r="K306" s="297"/>
      <c r="L306" s="298">
        <f t="shared" si="43"/>
        <v>0</v>
      </c>
      <c r="M306" s="299">
        <f t="shared" si="44"/>
        <v>0</v>
      </c>
      <c r="O306" s="297"/>
      <c r="P306" s="295">
        <f t="shared" si="45"/>
        <v>0</v>
      </c>
    </row>
    <row r="307" spans="1:16" s="296" customFormat="1" x14ac:dyDescent="0.25">
      <c r="A307" s="288"/>
      <c r="B307" s="289"/>
      <c r="C307" s="290">
        <v>16</v>
      </c>
      <c r="D307" s="291" t="s">
        <v>60</v>
      </c>
      <c r="E307" s="273" t="s">
        <v>26</v>
      </c>
      <c r="F307" s="292"/>
      <c r="G307" s="293"/>
      <c r="H307" s="294"/>
      <c r="I307" s="295">
        <f t="shared" si="42"/>
        <v>0</v>
      </c>
      <c r="K307" s="297"/>
      <c r="L307" s="298">
        <f t="shared" si="43"/>
        <v>0</v>
      </c>
      <c r="M307" s="299">
        <f t="shared" si="44"/>
        <v>0</v>
      </c>
      <c r="O307" s="297"/>
      <c r="P307" s="295">
        <f t="shared" si="45"/>
        <v>0</v>
      </c>
    </row>
    <row r="308" spans="1:16" s="296" customFormat="1" x14ac:dyDescent="0.25">
      <c r="A308" s="288"/>
      <c r="B308" s="289"/>
      <c r="C308" s="290">
        <v>17</v>
      </c>
      <c r="D308" s="291" t="s">
        <v>61</v>
      </c>
      <c r="E308" s="273" t="s">
        <v>26</v>
      </c>
      <c r="F308" s="292"/>
      <c r="G308" s="293"/>
      <c r="H308" s="294"/>
      <c r="I308" s="295">
        <f t="shared" si="42"/>
        <v>0</v>
      </c>
      <c r="K308" s="297"/>
      <c r="L308" s="298">
        <f t="shared" si="43"/>
        <v>0</v>
      </c>
      <c r="M308" s="299">
        <f t="shared" si="44"/>
        <v>0</v>
      </c>
      <c r="O308" s="297"/>
      <c r="P308" s="295">
        <f t="shared" si="45"/>
        <v>0</v>
      </c>
    </row>
    <row r="309" spans="1:16" s="296" customFormat="1" x14ac:dyDescent="0.25">
      <c r="A309" s="288"/>
      <c r="B309" s="289"/>
      <c r="C309" s="290">
        <v>18</v>
      </c>
      <c r="D309" s="291" t="s">
        <v>62</v>
      </c>
      <c r="E309" s="273" t="s">
        <v>26</v>
      </c>
      <c r="F309" s="292"/>
      <c r="G309" s="293"/>
      <c r="H309" s="294"/>
      <c r="I309" s="295">
        <f t="shared" si="42"/>
        <v>0</v>
      </c>
      <c r="K309" s="297"/>
      <c r="L309" s="298">
        <f t="shared" si="43"/>
        <v>0</v>
      </c>
      <c r="M309" s="299">
        <f t="shared" si="44"/>
        <v>0</v>
      </c>
      <c r="O309" s="297"/>
      <c r="P309" s="295">
        <f t="shared" si="45"/>
        <v>0</v>
      </c>
    </row>
    <row r="310" spans="1:16" s="296" customFormat="1" ht="30" x14ac:dyDescent="0.25">
      <c r="A310" s="288"/>
      <c r="B310" s="289"/>
      <c r="C310" s="290">
        <v>19</v>
      </c>
      <c r="D310" s="291" t="s">
        <v>63</v>
      </c>
      <c r="E310" s="273" t="s">
        <v>26</v>
      </c>
      <c r="F310" s="292"/>
      <c r="G310" s="293"/>
      <c r="H310" s="294"/>
      <c r="I310" s="295">
        <f t="shared" si="42"/>
        <v>0</v>
      </c>
      <c r="K310" s="297"/>
      <c r="L310" s="298">
        <f t="shared" si="43"/>
        <v>0</v>
      </c>
      <c r="M310" s="299">
        <f t="shared" si="44"/>
        <v>0</v>
      </c>
      <c r="O310" s="297"/>
      <c r="P310" s="295">
        <f t="shared" si="45"/>
        <v>0</v>
      </c>
    </row>
    <row r="311" spans="1:16" s="296" customFormat="1" x14ac:dyDescent="0.25">
      <c r="A311" s="288"/>
      <c r="B311" s="289"/>
      <c r="C311" s="290">
        <v>20</v>
      </c>
      <c r="D311" s="291" t="s">
        <v>64</v>
      </c>
      <c r="E311" s="273" t="s">
        <v>26</v>
      </c>
      <c r="F311" s="292"/>
      <c r="G311" s="293"/>
      <c r="H311" s="294"/>
      <c r="I311" s="295">
        <f t="shared" si="42"/>
        <v>0</v>
      </c>
      <c r="K311" s="297"/>
      <c r="L311" s="298">
        <f t="shared" si="43"/>
        <v>0</v>
      </c>
      <c r="M311" s="299">
        <f t="shared" si="44"/>
        <v>0</v>
      </c>
      <c r="O311" s="297"/>
      <c r="P311" s="295">
        <f t="shared" si="45"/>
        <v>0</v>
      </c>
    </row>
    <row r="312" spans="1:16" s="296" customFormat="1" ht="30" x14ac:dyDescent="0.25">
      <c r="A312" s="288"/>
      <c r="B312" s="289"/>
      <c r="C312" s="290">
        <v>21</v>
      </c>
      <c r="D312" s="291" t="s">
        <v>293</v>
      </c>
      <c r="E312" s="273" t="s">
        <v>178</v>
      </c>
      <c r="F312" s="292"/>
      <c r="G312" s="293"/>
      <c r="H312" s="294"/>
      <c r="I312" s="295">
        <f t="shared" si="42"/>
        <v>0</v>
      </c>
      <c r="K312" s="297"/>
      <c r="L312" s="298">
        <v>0</v>
      </c>
      <c r="M312" s="299">
        <f t="shared" si="44"/>
        <v>0</v>
      </c>
      <c r="O312" s="297"/>
      <c r="P312" s="295">
        <f t="shared" si="45"/>
        <v>0</v>
      </c>
    </row>
    <row r="313" spans="1:16" s="296" customFormat="1" ht="15.6" x14ac:dyDescent="0.25">
      <c r="A313" s="312"/>
      <c r="B313" s="313"/>
      <c r="C313" s="302"/>
      <c r="D313" s="314"/>
      <c r="E313" s="304"/>
      <c r="F313" s="305"/>
      <c r="G313" s="321"/>
      <c r="H313" s="317"/>
      <c r="I313" s="365"/>
      <c r="K313" s="319"/>
      <c r="L313" s="298"/>
      <c r="M313" s="366"/>
      <c r="O313" s="319"/>
      <c r="P313" s="365"/>
    </row>
    <row r="314" spans="1:16" s="296" customFormat="1" x14ac:dyDescent="0.25">
      <c r="A314" s="312">
        <v>8</v>
      </c>
      <c r="B314" s="313">
        <v>2</v>
      </c>
      <c r="C314" s="302"/>
      <c r="D314" s="314" t="s">
        <v>267</v>
      </c>
      <c r="E314" s="304"/>
      <c r="F314" s="305"/>
      <c r="G314" s="321"/>
      <c r="H314" s="317"/>
      <c r="I314" s="295"/>
      <c r="K314" s="319"/>
      <c r="L314" s="298"/>
      <c r="M314" s="299"/>
      <c r="O314" s="319"/>
      <c r="P314" s="295"/>
    </row>
    <row r="315" spans="1:16" s="296" customFormat="1" ht="15.6" x14ac:dyDescent="0.25">
      <c r="A315" s="312"/>
      <c r="B315" s="313"/>
      <c r="C315" s="302"/>
      <c r="D315" s="314"/>
      <c r="E315" s="360"/>
      <c r="F315" s="305"/>
      <c r="G315" s="321"/>
      <c r="H315" s="317"/>
      <c r="I315" s="365"/>
      <c r="K315" s="319"/>
      <c r="L315" s="298"/>
      <c r="M315" s="366"/>
      <c r="O315" s="319"/>
      <c r="P315" s="365"/>
    </row>
    <row r="316" spans="1:16" s="296" customFormat="1" ht="30" x14ac:dyDescent="0.25">
      <c r="A316" s="357"/>
      <c r="B316" s="363"/>
      <c r="C316" s="290">
        <v>1</v>
      </c>
      <c r="D316" s="291" t="s">
        <v>65</v>
      </c>
      <c r="E316" s="273" t="s">
        <v>26</v>
      </c>
      <c r="F316" s="292"/>
      <c r="G316" s="293"/>
      <c r="H316" s="294"/>
      <c r="I316" s="295">
        <f t="shared" ref="I316:I327" si="46">G316*H316</f>
        <v>0</v>
      </c>
      <c r="K316" s="297"/>
      <c r="L316" s="298">
        <f t="shared" ref="L316:L327" si="47">G316+K316</f>
        <v>0</v>
      </c>
      <c r="M316" s="299">
        <f t="shared" ref="M316:M327" si="48">H316*L316</f>
        <v>0</v>
      </c>
      <c r="O316" s="297"/>
      <c r="P316" s="295">
        <f t="shared" ref="P316:P327" si="49">H316*O316</f>
        <v>0</v>
      </c>
    </row>
    <row r="317" spans="1:16" s="296" customFormat="1" ht="30" x14ac:dyDescent="0.25">
      <c r="A317" s="288"/>
      <c r="B317" s="289"/>
      <c r="C317" s="290">
        <v>2</v>
      </c>
      <c r="D317" s="291" t="s">
        <v>66</v>
      </c>
      <c r="E317" s="273" t="s">
        <v>26</v>
      </c>
      <c r="F317" s="292"/>
      <c r="G317" s="293"/>
      <c r="H317" s="294"/>
      <c r="I317" s="295">
        <f t="shared" si="46"/>
        <v>0</v>
      </c>
      <c r="K317" s="297"/>
      <c r="L317" s="298">
        <f t="shared" si="47"/>
        <v>0</v>
      </c>
      <c r="M317" s="299">
        <f t="shared" si="48"/>
        <v>0</v>
      </c>
      <c r="O317" s="297"/>
      <c r="P317" s="295">
        <f t="shared" si="49"/>
        <v>0</v>
      </c>
    </row>
    <row r="318" spans="1:16" s="296" customFormat="1" ht="30" x14ac:dyDescent="0.25">
      <c r="A318" s="288"/>
      <c r="B318" s="289"/>
      <c r="C318" s="290">
        <v>3</v>
      </c>
      <c r="D318" s="291" t="s">
        <v>173</v>
      </c>
      <c r="E318" s="273" t="s">
        <v>26</v>
      </c>
      <c r="F318" s="292"/>
      <c r="G318" s="293"/>
      <c r="H318" s="294"/>
      <c r="I318" s="295">
        <f t="shared" si="46"/>
        <v>0</v>
      </c>
      <c r="K318" s="297"/>
      <c r="L318" s="298">
        <f t="shared" si="47"/>
        <v>0</v>
      </c>
      <c r="M318" s="299">
        <f t="shared" si="48"/>
        <v>0</v>
      </c>
      <c r="O318" s="297"/>
      <c r="P318" s="295">
        <f t="shared" si="49"/>
        <v>0</v>
      </c>
    </row>
    <row r="319" spans="1:16" s="296" customFormat="1" ht="30" x14ac:dyDescent="0.25">
      <c r="A319" s="288"/>
      <c r="B319" s="289"/>
      <c r="C319" s="290">
        <v>4</v>
      </c>
      <c r="D319" s="291" t="s">
        <v>163</v>
      </c>
      <c r="E319" s="273" t="s">
        <v>26</v>
      </c>
      <c r="F319" s="292"/>
      <c r="G319" s="293"/>
      <c r="H319" s="294"/>
      <c r="I319" s="295">
        <f t="shared" si="46"/>
        <v>0</v>
      </c>
      <c r="K319" s="297"/>
      <c r="L319" s="298">
        <f t="shared" si="47"/>
        <v>0</v>
      </c>
      <c r="M319" s="299">
        <f t="shared" si="48"/>
        <v>0</v>
      </c>
      <c r="O319" s="297"/>
      <c r="P319" s="295">
        <f t="shared" si="49"/>
        <v>0</v>
      </c>
    </row>
    <row r="320" spans="1:16" s="296" customFormat="1" ht="30" x14ac:dyDescent="0.25">
      <c r="A320" s="288"/>
      <c r="B320" s="289"/>
      <c r="C320" s="290">
        <v>5</v>
      </c>
      <c r="D320" s="291" t="s">
        <v>164</v>
      </c>
      <c r="E320" s="273" t="s">
        <v>26</v>
      </c>
      <c r="F320" s="292"/>
      <c r="G320" s="293"/>
      <c r="H320" s="294"/>
      <c r="I320" s="295">
        <f t="shared" si="46"/>
        <v>0</v>
      </c>
      <c r="K320" s="297"/>
      <c r="L320" s="298">
        <f t="shared" si="47"/>
        <v>0</v>
      </c>
      <c r="M320" s="299">
        <f t="shared" si="48"/>
        <v>0</v>
      </c>
      <c r="O320" s="297"/>
      <c r="P320" s="295">
        <f t="shared" si="49"/>
        <v>0</v>
      </c>
    </row>
    <row r="321" spans="1:16" s="296" customFormat="1" ht="30" x14ac:dyDescent="0.25">
      <c r="A321" s="288"/>
      <c r="B321" s="289"/>
      <c r="C321" s="290">
        <v>6</v>
      </c>
      <c r="D321" s="291" t="s">
        <v>165</v>
      </c>
      <c r="E321" s="273" t="s">
        <v>26</v>
      </c>
      <c r="F321" s="292"/>
      <c r="G321" s="293"/>
      <c r="H321" s="294"/>
      <c r="I321" s="295">
        <f t="shared" si="46"/>
        <v>0</v>
      </c>
      <c r="K321" s="297"/>
      <c r="L321" s="298">
        <f t="shared" si="47"/>
        <v>0</v>
      </c>
      <c r="M321" s="299">
        <f t="shared" si="48"/>
        <v>0</v>
      </c>
      <c r="O321" s="297"/>
      <c r="P321" s="295">
        <f t="shared" si="49"/>
        <v>0</v>
      </c>
    </row>
    <row r="322" spans="1:16" s="296" customFormat="1" ht="30" x14ac:dyDescent="0.25">
      <c r="A322" s="288"/>
      <c r="B322" s="289"/>
      <c r="C322" s="290">
        <v>7</v>
      </c>
      <c r="D322" s="291" t="s">
        <v>67</v>
      </c>
      <c r="E322" s="273" t="s">
        <v>26</v>
      </c>
      <c r="F322" s="292"/>
      <c r="G322" s="293"/>
      <c r="H322" s="294"/>
      <c r="I322" s="295">
        <f t="shared" si="46"/>
        <v>0</v>
      </c>
      <c r="K322" s="297"/>
      <c r="L322" s="298">
        <f t="shared" si="47"/>
        <v>0</v>
      </c>
      <c r="M322" s="299">
        <f t="shared" si="48"/>
        <v>0</v>
      </c>
      <c r="O322" s="297"/>
      <c r="P322" s="295">
        <f t="shared" si="49"/>
        <v>0</v>
      </c>
    </row>
    <row r="323" spans="1:16" s="296" customFormat="1" ht="30" x14ac:dyDescent="0.25">
      <c r="A323" s="288"/>
      <c r="B323" s="289"/>
      <c r="C323" s="290">
        <v>8</v>
      </c>
      <c r="D323" s="291" t="s">
        <v>68</v>
      </c>
      <c r="E323" s="273" t="s">
        <v>26</v>
      </c>
      <c r="F323" s="292"/>
      <c r="G323" s="293"/>
      <c r="H323" s="294"/>
      <c r="I323" s="295">
        <f t="shared" si="46"/>
        <v>0</v>
      </c>
      <c r="K323" s="297"/>
      <c r="L323" s="298">
        <f t="shared" si="47"/>
        <v>0</v>
      </c>
      <c r="M323" s="299">
        <f t="shared" si="48"/>
        <v>0</v>
      </c>
      <c r="O323" s="297"/>
      <c r="P323" s="295">
        <f t="shared" si="49"/>
        <v>0</v>
      </c>
    </row>
    <row r="324" spans="1:16" s="296" customFormat="1" ht="30" x14ac:dyDescent="0.25">
      <c r="A324" s="288"/>
      <c r="B324" s="289"/>
      <c r="C324" s="290">
        <v>9</v>
      </c>
      <c r="D324" s="291" t="s">
        <v>174</v>
      </c>
      <c r="E324" s="273" t="s">
        <v>26</v>
      </c>
      <c r="F324" s="292"/>
      <c r="G324" s="293"/>
      <c r="H324" s="294"/>
      <c r="I324" s="295">
        <f t="shared" si="46"/>
        <v>0</v>
      </c>
      <c r="K324" s="297"/>
      <c r="L324" s="298">
        <f t="shared" si="47"/>
        <v>0</v>
      </c>
      <c r="M324" s="299">
        <f t="shared" si="48"/>
        <v>0</v>
      </c>
      <c r="O324" s="297"/>
      <c r="P324" s="295">
        <f t="shared" si="49"/>
        <v>0</v>
      </c>
    </row>
    <row r="325" spans="1:16" s="296" customFormat="1" ht="30" x14ac:dyDescent="0.25">
      <c r="A325" s="288"/>
      <c r="B325" s="289"/>
      <c r="C325" s="290">
        <v>10</v>
      </c>
      <c r="D325" s="291" t="s">
        <v>166</v>
      </c>
      <c r="E325" s="273" t="s">
        <v>26</v>
      </c>
      <c r="F325" s="292"/>
      <c r="G325" s="293"/>
      <c r="H325" s="294"/>
      <c r="I325" s="295">
        <f t="shared" si="46"/>
        <v>0</v>
      </c>
      <c r="K325" s="297"/>
      <c r="L325" s="298">
        <f t="shared" si="47"/>
        <v>0</v>
      </c>
      <c r="M325" s="299">
        <f t="shared" si="48"/>
        <v>0</v>
      </c>
      <c r="O325" s="297"/>
      <c r="P325" s="295">
        <f t="shared" si="49"/>
        <v>0</v>
      </c>
    </row>
    <row r="326" spans="1:16" s="296" customFormat="1" ht="30" x14ac:dyDescent="0.25">
      <c r="A326" s="288"/>
      <c r="B326" s="289"/>
      <c r="C326" s="290">
        <v>11</v>
      </c>
      <c r="D326" s="291" t="s">
        <v>168</v>
      </c>
      <c r="E326" s="273" t="s">
        <v>26</v>
      </c>
      <c r="F326" s="292"/>
      <c r="G326" s="293"/>
      <c r="H326" s="294"/>
      <c r="I326" s="295">
        <f t="shared" si="46"/>
        <v>0</v>
      </c>
      <c r="K326" s="297"/>
      <c r="L326" s="298">
        <f t="shared" si="47"/>
        <v>0</v>
      </c>
      <c r="M326" s="299">
        <f t="shared" si="48"/>
        <v>0</v>
      </c>
      <c r="O326" s="297"/>
      <c r="P326" s="295">
        <f t="shared" si="49"/>
        <v>0</v>
      </c>
    </row>
    <row r="327" spans="1:16" s="296" customFormat="1" ht="30" x14ac:dyDescent="0.25">
      <c r="A327" s="288"/>
      <c r="B327" s="289"/>
      <c r="C327" s="290">
        <v>12</v>
      </c>
      <c r="D327" s="291" t="s">
        <v>169</v>
      </c>
      <c r="E327" s="273" t="s">
        <v>26</v>
      </c>
      <c r="F327" s="292"/>
      <c r="G327" s="293"/>
      <c r="H327" s="294"/>
      <c r="I327" s="295">
        <f t="shared" si="46"/>
        <v>0</v>
      </c>
      <c r="K327" s="297"/>
      <c r="L327" s="298">
        <f t="shared" si="47"/>
        <v>0</v>
      </c>
      <c r="M327" s="299">
        <f t="shared" si="48"/>
        <v>0</v>
      </c>
      <c r="O327" s="297"/>
      <c r="P327" s="295">
        <f t="shared" si="49"/>
        <v>0</v>
      </c>
    </row>
    <row r="328" spans="1:16" s="296" customFormat="1" ht="15.6" x14ac:dyDescent="0.25">
      <c r="A328" s="312"/>
      <c r="B328" s="313"/>
      <c r="C328" s="302"/>
      <c r="D328" s="314"/>
      <c r="E328" s="304"/>
      <c r="F328" s="305"/>
      <c r="G328" s="321"/>
      <c r="H328" s="317"/>
      <c r="I328" s="365"/>
      <c r="K328" s="319"/>
      <c r="L328" s="298"/>
      <c r="M328" s="366"/>
      <c r="O328" s="319"/>
      <c r="P328" s="365"/>
    </row>
    <row r="329" spans="1:16" s="296" customFormat="1" ht="19.5" customHeight="1" x14ac:dyDescent="0.25">
      <c r="A329" s="312">
        <v>8</v>
      </c>
      <c r="B329" s="313">
        <v>3</v>
      </c>
      <c r="C329" s="302"/>
      <c r="D329" s="314" t="s">
        <v>69</v>
      </c>
      <c r="E329" s="304"/>
      <c r="F329" s="305"/>
      <c r="G329" s="321"/>
      <c r="H329" s="317"/>
      <c r="I329" s="295"/>
      <c r="K329" s="319"/>
      <c r="L329" s="298"/>
      <c r="M329" s="299"/>
      <c r="O329" s="319"/>
      <c r="P329" s="295"/>
    </row>
    <row r="330" spans="1:16" s="296" customFormat="1" ht="19.5" customHeight="1" x14ac:dyDescent="0.25">
      <c r="A330" s="312"/>
      <c r="B330" s="313"/>
      <c r="C330" s="302"/>
      <c r="D330" s="314"/>
      <c r="E330" s="360"/>
      <c r="F330" s="305"/>
      <c r="G330" s="321"/>
      <c r="H330" s="317"/>
      <c r="I330" s="365"/>
      <c r="K330" s="319"/>
      <c r="L330" s="298"/>
      <c r="M330" s="366"/>
      <c r="O330" s="319"/>
      <c r="P330" s="365"/>
    </row>
    <row r="331" spans="1:16" s="296" customFormat="1" ht="31.5" customHeight="1" x14ac:dyDescent="0.25">
      <c r="A331" s="288"/>
      <c r="B331" s="289"/>
      <c r="C331" s="290">
        <v>1</v>
      </c>
      <c r="D331" s="291" t="s">
        <v>375</v>
      </c>
      <c r="E331" s="273" t="s">
        <v>26</v>
      </c>
      <c r="F331" s="292"/>
      <c r="G331" s="293"/>
      <c r="H331" s="294"/>
      <c r="I331" s="295">
        <f>G331*H331</f>
        <v>0</v>
      </c>
      <c r="K331" s="297"/>
      <c r="L331" s="298">
        <f t="shared" ref="L331:L340" si="50">G331+K331</f>
        <v>0</v>
      </c>
      <c r="M331" s="299">
        <f t="shared" ref="M331:M338" si="51">H331*L331</f>
        <v>0</v>
      </c>
      <c r="O331" s="297"/>
      <c r="P331" s="295">
        <f t="shared" ref="P331:P338" si="52">H331*O331</f>
        <v>0</v>
      </c>
    </row>
    <row r="332" spans="1:16" s="296" customFormat="1" ht="33" customHeight="1" x14ac:dyDescent="0.25">
      <c r="A332" s="288"/>
      <c r="B332" s="289"/>
      <c r="C332" s="290">
        <v>2</v>
      </c>
      <c r="D332" s="291" t="s">
        <v>167</v>
      </c>
      <c r="E332" s="273" t="s">
        <v>26</v>
      </c>
      <c r="F332" s="292"/>
      <c r="G332" s="293"/>
      <c r="H332" s="294"/>
      <c r="I332" s="295">
        <f>G332*H332</f>
        <v>0</v>
      </c>
      <c r="K332" s="297"/>
      <c r="L332" s="298">
        <f t="shared" si="50"/>
        <v>0</v>
      </c>
      <c r="M332" s="299">
        <f t="shared" si="51"/>
        <v>0</v>
      </c>
      <c r="O332" s="297"/>
      <c r="P332" s="295">
        <f t="shared" si="52"/>
        <v>0</v>
      </c>
    </row>
    <row r="333" spans="1:16" s="296" customFormat="1" ht="33" customHeight="1" x14ac:dyDescent="0.25">
      <c r="A333" s="288"/>
      <c r="B333" s="289"/>
      <c r="C333" s="290">
        <v>3</v>
      </c>
      <c r="D333" s="291" t="s">
        <v>170</v>
      </c>
      <c r="E333" s="273" t="s">
        <v>26</v>
      </c>
      <c r="F333" s="292"/>
      <c r="G333" s="293"/>
      <c r="H333" s="294"/>
      <c r="I333" s="295">
        <f t="shared" ref="I333:I344" si="53">G333*H333</f>
        <v>0</v>
      </c>
      <c r="K333" s="297"/>
      <c r="L333" s="298">
        <f t="shared" si="50"/>
        <v>0</v>
      </c>
      <c r="M333" s="299">
        <f t="shared" si="51"/>
        <v>0</v>
      </c>
      <c r="O333" s="297"/>
      <c r="P333" s="295">
        <f t="shared" si="52"/>
        <v>0</v>
      </c>
    </row>
    <row r="334" spans="1:16" s="296" customFormat="1" ht="30" x14ac:dyDescent="0.25">
      <c r="A334" s="288"/>
      <c r="B334" s="289"/>
      <c r="C334" s="290">
        <v>4</v>
      </c>
      <c r="D334" s="291" t="s">
        <v>558</v>
      </c>
      <c r="E334" s="273" t="s">
        <v>178</v>
      </c>
      <c r="F334" s="292"/>
      <c r="G334" s="293"/>
      <c r="H334" s="294"/>
      <c r="I334" s="295">
        <f t="shared" ref="I334" si="54">G334*H334</f>
        <v>0</v>
      </c>
      <c r="K334" s="297"/>
      <c r="L334" s="298">
        <f t="shared" ref="L334" si="55">G334+K334</f>
        <v>0</v>
      </c>
      <c r="M334" s="299">
        <f t="shared" ref="M334" si="56">H334*L334</f>
        <v>0</v>
      </c>
      <c r="O334" s="297"/>
      <c r="P334" s="295">
        <f t="shared" ref="P334" si="57">H334*O334</f>
        <v>0</v>
      </c>
    </row>
    <row r="335" spans="1:16" s="296" customFormat="1" ht="30" x14ac:dyDescent="0.25">
      <c r="A335" s="288"/>
      <c r="B335" s="289"/>
      <c r="C335" s="290" t="s">
        <v>557</v>
      </c>
      <c r="D335" s="291" t="s">
        <v>556</v>
      </c>
      <c r="E335" s="273" t="s">
        <v>178</v>
      </c>
      <c r="F335" s="292"/>
      <c r="G335" s="293"/>
      <c r="H335" s="294"/>
      <c r="I335" s="295">
        <f t="shared" si="53"/>
        <v>0</v>
      </c>
      <c r="K335" s="297"/>
      <c r="L335" s="298">
        <f t="shared" si="50"/>
        <v>0</v>
      </c>
      <c r="M335" s="299">
        <f t="shared" si="51"/>
        <v>0</v>
      </c>
      <c r="O335" s="297"/>
      <c r="P335" s="295">
        <f t="shared" si="52"/>
        <v>0</v>
      </c>
    </row>
    <row r="336" spans="1:16" s="296" customFormat="1" ht="30" x14ac:dyDescent="0.25">
      <c r="A336" s="288"/>
      <c r="B336" s="289"/>
      <c r="C336" s="290">
        <v>5</v>
      </c>
      <c r="D336" s="291" t="s">
        <v>312</v>
      </c>
      <c r="E336" s="273" t="s">
        <v>178</v>
      </c>
      <c r="F336" s="292"/>
      <c r="G336" s="293"/>
      <c r="H336" s="294"/>
      <c r="I336" s="295">
        <f t="shared" si="53"/>
        <v>0</v>
      </c>
      <c r="K336" s="297"/>
      <c r="L336" s="298">
        <f t="shared" si="50"/>
        <v>0</v>
      </c>
      <c r="M336" s="299">
        <f t="shared" si="51"/>
        <v>0</v>
      </c>
      <c r="O336" s="297"/>
      <c r="P336" s="295">
        <f t="shared" si="52"/>
        <v>0</v>
      </c>
    </row>
    <row r="337" spans="1:16" s="296" customFormat="1" ht="30" x14ac:dyDescent="0.25">
      <c r="A337" s="288"/>
      <c r="B337" s="289"/>
      <c r="C337" s="290">
        <v>6</v>
      </c>
      <c r="D337" s="291" t="s">
        <v>313</v>
      </c>
      <c r="E337" s="273" t="s">
        <v>178</v>
      </c>
      <c r="F337" s="292"/>
      <c r="G337" s="293"/>
      <c r="H337" s="294"/>
      <c r="I337" s="295">
        <f t="shared" si="53"/>
        <v>0</v>
      </c>
      <c r="K337" s="297"/>
      <c r="L337" s="298">
        <f t="shared" si="50"/>
        <v>0</v>
      </c>
      <c r="M337" s="299">
        <f t="shared" si="51"/>
        <v>0</v>
      </c>
      <c r="O337" s="297"/>
      <c r="P337" s="295">
        <f t="shared" si="52"/>
        <v>0</v>
      </c>
    </row>
    <row r="338" spans="1:16" s="296" customFormat="1" x14ac:dyDescent="0.25">
      <c r="A338" s="288"/>
      <c r="B338" s="289"/>
      <c r="C338" s="290">
        <v>7</v>
      </c>
      <c r="D338" s="291" t="s">
        <v>70</v>
      </c>
      <c r="E338" s="371" t="s">
        <v>26</v>
      </c>
      <c r="F338" s="292"/>
      <c r="G338" s="293"/>
      <c r="H338" s="294"/>
      <c r="I338" s="295">
        <f t="shared" si="53"/>
        <v>0</v>
      </c>
      <c r="K338" s="297"/>
      <c r="L338" s="298">
        <f t="shared" si="50"/>
        <v>0</v>
      </c>
      <c r="M338" s="299">
        <f t="shared" si="51"/>
        <v>0</v>
      </c>
      <c r="O338" s="297"/>
      <c r="P338" s="295">
        <f t="shared" si="52"/>
        <v>0</v>
      </c>
    </row>
    <row r="339" spans="1:16" s="296" customFormat="1" x14ac:dyDescent="0.25">
      <c r="A339" s="288"/>
      <c r="B339" s="289"/>
      <c r="C339" s="290">
        <v>8</v>
      </c>
      <c r="D339" s="426" t="s">
        <v>516</v>
      </c>
      <c r="E339" s="453" t="s">
        <v>29</v>
      </c>
      <c r="F339" s="454"/>
      <c r="G339" s="455"/>
      <c r="H339" s="456"/>
      <c r="I339" s="318"/>
      <c r="K339" s="457"/>
      <c r="L339" s="298">
        <f t="shared" si="50"/>
        <v>0</v>
      </c>
      <c r="M339" s="320"/>
      <c r="O339" s="457"/>
      <c r="P339" s="318"/>
    </row>
    <row r="340" spans="1:16" s="296" customFormat="1" ht="30" x14ac:dyDescent="0.25">
      <c r="A340" s="288"/>
      <c r="B340" s="289"/>
      <c r="C340" s="472">
        <v>9</v>
      </c>
      <c r="D340" s="458" t="s">
        <v>518</v>
      </c>
      <c r="E340" s="453" t="s">
        <v>86</v>
      </c>
      <c r="F340" s="454"/>
      <c r="G340" s="455"/>
      <c r="H340" s="456"/>
      <c r="I340" s="318"/>
      <c r="K340" s="457"/>
      <c r="L340" s="298">
        <f t="shared" si="50"/>
        <v>0</v>
      </c>
      <c r="M340" s="320"/>
      <c r="O340" s="457"/>
      <c r="P340" s="318"/>
    </row>
    <row r="341" spans="1:16" s="296" customFormat="1" ht="15.6" x14ac:dyDescent="0.25">
      <c r="A341" s="312"/>
      <c r="B341" s="313"/>
      <c r="C341" s="302"/>
      <c r="D341" s="314"/>
      <c r="E341" s="372"/>
      <c r="F341" s="305"/>
      <c r="G341" s="321"/>
      <c r="H341" s="317"/>
      <c r="I341" s="365"/>
      <c r="K341" s="319"/>
      <c r="L341" s="298"/>
      <c r="M341" s="366"/>
      <c r="O341" s="319"/>
      <c r="P341" s="365"/>
    </row>
    <row r="342" spans="1:16" s="296" customFormat="1" x14ac:dyDescent="0.25">
      <c r="A342" s="373">
        <v>8</v>
      </c>
      <c r="B342" s="374">
        <v>4</v>
      </c>
      <c r="C342" s="302"/>
      <c r="D342" s="314" t="s">
        <v>71</v>
      </c>
      <c r="E342" s="304"/>
      <c r="F342" s="305"/>
      <c r="G342" s="321"/>
      <c r="H342" s="317"/>
      <c r="I342" s="295"/>
      <c r="K342" s="319"/>
      <c r="L342" s="298"/>
      <c r="M342" s="299"/>
      <c r="O342" s="319"/>
      <c r="P342" s="295"/>
    </row>
    <row r="343" spans="1:16" s="296" customFormat="1" ht="15.6" x14ac:dyDescent="0.25">
      <c r="A343" s="373"/>
      <c r="B343" s="374"/>
      <c r="C343" s="302"/>
      <c r="D343" s="314"/>
      <c r="E343" s="304"/>
      <c r="F343" s="305"/>
      <c r="G343" s="321"/>
      <c r="H343" s="317"/>
      <c r="I343" s="365"/>
      <c r="K343" s="319"/>
      <c r="L343" s="298"/>
      <c r="M343" s="366"/>
      <c r="O343" s="319"/>
      <c r="P343" s="365"/>
    </row>
    <row r="344" spans="1:16" s="296" customFormat="1" ht="30" x14ac:dyDescent="0.25">
      <c r="A344" s="375"/>
      <c r="B344" s="376"/>
      <c r="C344" s="290">
        <v>1</v>
      </c>
      <c r="D344" s="291" t="s">
        <v>134</v>
      </c>
      <c r="E344" s="273" t="s">
        <v>29</v>
      </c>
      <c r="F344" s="292"/>
      <c r="G344" s="293"/>
      <c r="H344" s="294"/>
      <c r="I344" s="295">
        <f t="shared" si="53"/>
        <v>0</v>
      </c>
      <c r="K344" s="297"/>
      <c r="L344" s="298">
        <f>G344+K344</f>
        <v>0</v>
      </c>
      <c r="M344" s="299">
        <f>H344*L344</f>
        <v>0</v>
      </c>
      <c r="O344" s="297"/>
      <c r="P344" s="295">
        <f>H344*O344</f>
        <v>0</v>
      </c>
    </row>
    <row r="345" spans="1:16" s="296" customFormat="1" x14ac:dyDescent="0.25">
      <c r="A345" s="463"/>
      <c r="B345" s="464"/>
      <c r="C345" s="348"/>
      <c r="D345" s="349"/>
      <c r="E345" s="350"/>
      <c r="F345" s="351"/>
      <c r="G345" s="352"/>
      <c r="H345" s="353"/>
      <c r="I345" s="295"/>
      <c r="K345" s="354"/>
      <c r="L345" s="298"/>
      <c r="M345" s="299"/>
      <c r="O345" s="354"/>
      <c r="P345" s="295"/>
    </row>
    <row r="346" spans="1:16" s="296" customFormat="1" x14ac:dyDescent="0.25">
      <c r="A346" s="463">
        <v>8</v>
      </c>
      <c r="B346" s="464">
        <v>5</v>
      </c>
      <c r="C346" s="460"/>
      <c r="D346" s="18" t="s">
        <v>522</v>
      </c>
      <c r="E346" s="350"/>
      <c r="F346" s="351"/>
      <c r="G346" s="352"/>
      <c r="H346" s="353"/>
      <c r="I346" s="295"/>
      <c r="K346" s="354"/>
      <c r="L346" s="298"/>
      <c r="M346" s="299"/>
      <c r="O346" s="354"/>
      <c r="P346" s="295"/>
    </row>
    <row r="347" spans="1:16" s="296" customFormat="1" x14ac:dyDescent="0.25">
      <c r="A347" s="463"/>
      <c r="B347" s="464"/>
      <c r="C347" s="460"/>
      <c r="D347" s="18"/>
      <c r="E347" s="350"/>
      <c r="F347" s="351"/>
      <c r="G347" s="352"/>
      <c r="H347" s="353"/>
      <c r="I347" s="295"/>
      <c r="K347" s="354"/>
      <c r="L347" s="298"/>
      <c r="M347" s="299"/>
      <c r="O347" s="354"/>
      <c r="P347" s="295"/>
    </row>
    <row r="348" spans="1:16" s="296" customFormat="1" x14ac:dyDescent="0.25">
      <c r="A348" s="465"/>
      <c r="B348" s="466"/>
      <c r="C348" s="459">
        <v>1</v>
      </c>
      <c r="D348" s="467" t="s">
        <v>523</v>
      </c>
      <c r="E348" s="453"/>
      <c r="F348" s="454"/>
      <c r="G348" s="468"/>
      <c r="H348" s="456"/>
      <c r="I348" s="295"/>
      <c r="K348" s="457"/>
      <c r="L348" s="298"/>
      <c r="M348" s="299"/>
      <c r="O348" s="457"/>
      <c r="P348" s="295"/>
    </row>
    <row r="349" spans="1:16" s="296" customFormat="1" ht="15.6" x14ac:dyDescent="0.25">
      <c r="A349" s="373"/>
      <c r="B349" s="374"/>
      <c r="C349" s="302"/>
      <c r="D349" s="314"/>
      <c r="E349" s="304"/>
      <c r="F349" s="305"/>
      <c r="G349" s="321"/>
      <c r="H349" s="317"/>
      <c r="I349" s="365"/>
      <c r="K349" s="319"/>
      <c r="L349" s="298"/>
      <c r="M349" s="366"/>
      <c r="O349" s="319"/>
      <c r="P349" s="365"/>
    </row>
    <row r="350" spans="1:16" s="296" customFormat="1" ht="16.2" thickBot="1" x14ac:dyDescent="0.3">
      <c r="A350" s="373"/>
      <c r="B350" s="374"/>
      <c r="C350" s="302"/>
      <c r="D350" s="303" t="s">
        <v>42</v>
      </c>
      <c r="E350" s="304"/>
      <c r="F350" s="305"/>
      <c r="G350" s="321"/>
      <c r="H350" s="317"/>
      <c r="I350" s="322">
        <f>SUM(I291:I349)</f>
        <v>0</v>
      </c>
      <c r="K350" s="319"/>
      <c r="L350" s="298"/>
      <c r="M350" s="322">
        <f>SUM(M291:M349)</f>
        <v>0</v>
      </c>
      <c r="O350" s="319"/>
      <c r="P350" s="322">
        <f>SUM(P291:P349)</f>
        <v>0</v>
      </c>
    </row>
    <row r="351" spans="1:16" s="296" customFormat="1" x14ac:dyDescent="0.25">
      <c r="A351" s="373"/>
      <c r="B351" s="374"/>
      <c r="C351" s="302"/>
      <c r="D351" s="314"/>
      <c r="E351" s="304"/>
      <c r="F351" s="305"/>
      <c r="G351" s="321"/>
      <c r="H351" s="317"/>
      <c r="I351" s="324"/>
      <c r="K351" s="319"/>
      <c r="L351" s="298"/>
      <c r="M351" s="325"/>
      <c r="O351" s="319"/>
      <c r="P351" s="324"/>
    </row>
    <row r="352" spans="1:16" s="296" customFormat="1" ht="15.6" x14ac:dyDescent="0.25">
      <c r="A352" s="300">
        <v>9</v>
      </c>
      <c r="B352" s="301"/>
      <c r="C352" s="302"/>
      <c r="D352" s="303" t="s">
        <v>6</v>
      </c>
      <c r="E352" s="304"/>
      <c r="F352" s="305"/>
      <c r="G352" s="321"/>
      <c r="H352" s="317"/>
      <c r="I352" s="295"/>
      <c r="K352" s="319"/>
      <c r="L352" s="298"/>
      <c r="M352" s="299"/>
      <c r="O352" s="319"/>
      <c r="P352" s="295"/>
    </row>
    <row r="353" spans="1:16" s="296" customFormat="1" ht="15.6" x14ac:dyDescent="0.25">
      <c r="A353" s="300"/>
      <c r="B353" s="301"/>
      <c r="C353" s="302"/>
      <c r="D353" s="303"/>
      <c r="E353" s="304"/>
      <c r="F353" s="305"/>
      <c r="G353" s="321"/>
      <c r="H353" s="317"/>
      <c r="I353" s="295"/>
      <c r="K353" s="319"/>
      <c r="L353" s="298"/>
      <c r="M353" s="299"/>
      <c r="O353" s="319"/>
      <c r="P353" s="295"/>
    </row>
    <row r="354" spans="1:16" s="296" customFormat="1" ht="30" x14ac:dyDescent="0.25">
      <c r="A354" s="312">
        <v>9</v>
      </c>
      <c r="B354" s="313">
        <v>1</v>
      </c>
      <c r="C354" s="302"/>
      <c r="D354" s="314" t="s">
        <v>120</v>
      </c>
      <c r="E354" s="304"/>
      <c r="F354" s="305"/>
      <c r="G354" s="321"/>
      <c r="H354" s="317"/>
      <c r="I354" s="295"/>
      <c r="K354" s="319"/>
      <c r="L354" s="298"/>
      <c r="M354" s="299"/>
      <c r="O354" s="319"/>
      <c r="P354" s="295"/>
    </row>
    <row r="355" spans="1:16" s="296" customFormat="1" ht="15.6" x14ac:dyDescent="0.25">
      <c r="A355" s="300"/>
      <c r="B355" s="301"/>
      <c r="C355" s="302"/>
      <c r="D355" s="303"/>
      <c r="E355" s="304"/>
      <c r="F355" s="305"/>
      <c r="G355" s="321"/>
      <c r="H355" s="317"/>
      <c r="I355" s="295"/>
      <c r="K355" s="319"/>
      <c r="L355" s="298"/>
      <c r="M355" s="299"/>
      <c r="O355" s="319"/>
      <c r="P355" s="295"/>
    </row>
    <row r="356" spans="1:16" s="296" customFormat="1" ht="17.399999999999999" x14ac:dyDescent="0.25">
      <c r="A356" s="355"/>
      <c r="B356" s="367"/>
      <c r="C356" s="290">
        <v>1</v>
      </c>
      <c r="D356" s="291" t="s">
        <v>72</v>
      </c>
      <c r="E356" s="273" t="s">
        <v>178</v>
      </c>
      <c r="F356" s="292"/>
      <c r="G356" s="293"/>
      <c r="H356" s="294"/>
      <c r="I356" s="295">
        <f>G356*H356</f>
        <v>0</v>
      </c>
      <c r="K356" s="297"/>
      <c r="L356" s="298">
        <f>G356+K356</f>
        <v>0</v>
      </c>
      <c r="M356" s="299">
        <f>H356*L356</f>
        <v>0</v>
      </c>
      <c r="O356" s="297"/>
      <c r="P356" s="295">
        <f>H356*O356</f>
        <v>0</v>
      </c>
    </row>
    <row r="357" spans="1:16" s="296" customFormat="1" ht="15.6" x14ac:dyDescent="0.25">
      <c r="A357" s="355"/>
      <c r="B357" s="367"/>
      <c r="C357" s="290">
        <v>2</v>
      </c>
      <c r="D357" s="291" t="s">
        <v>177</v>
      </c>
      <c r="E357" s="273" t="s">
        <v>29</v>
      </c>
      <c r="F357" s="292"/>
      <c r="G357" s="293"/>
      <c r="H357" s="294"/>
      <c r="I357" s="295">
        <f>G357*H357</f>
        <v>0</v>
      </c>
      <c r="K357" s="297"/>
      <c r="L357" s="298">
        <f>G357+K357</f>
        <v>0</v>
      </c>
      <c r="M357" s="299">
        <f>H357*L357</f>
        <v>0</v>
      </c>
      <c r="O357" s="297"/>
      <c r="P357" s="295">
        <f>H357*O357</f>
        <v>0</v>
      </c>
    </row>
    <row r="358" spans="1:16" s="296" customFormat="1" ht="15.6" x14ac:dyDescent="0.25">
      <c r="A358" s="355"/>
      <c r="B358" s="367"/>
      <c r="C358" s="290">
        <v>3</v>
      </c>
      <c r="D358" s="291" t="s">
        <v>121</v>
      </c>
      <c r="E358" s="273" t="s">
        <v>26</v>
      </c>
      <c r="F358" s="292"/>
      <c r="G358" s="293"/>
      <c r="H358" s="294"/>
      <c r="I358" s="295">
        <f>G358*H358</f>
        <v>0</v>
      </c>
      <c r="K358" s="297"/>
      <c r="L358" s="298">
        <f>G358+K358</f>
        <v>0</v>
      </c>
      <c r="M358" s="299">
        <f>H358*L358</f>
        <v>0</v>
      </c>
      <c r="O358" s="297"/>
      <c r="P358" s="295">
        <f>H358*O358</f>
        <v>0</v>
      </c>
    </row>
    <row r="359" spans="1:16" s="296" customFormat="1" ht="15.6" x14ac:dyDescent="0.25">
      <c r="A359" s="312"/>
      <c r="B359" s="313"/>
      <c r="C359" s="302"/>
      <c r="D359" s="303"/>
      <c r="E359" s="304"/>
      <c r="F359" s="305"/>
      <c r="G359" s="321"/>
      <c r="H359" s="317"/>
      <c r="I359" s="295"/>
      <c r="K359" s="319"/>
      <c r="L359" s="298"/>
      <c r="M359" s="299"/>
      <c r="O359" s="319"/>
      <c r="P359" s="295"/>
    </row>
    <row r="360" spans="1:16" s="296" customFormat="1" ht="30" x14ac:dyDescent="0.25">
      <c r="A360" s="312">
        <v>9</v>
      </c>
      <c r="B360" s="313">
        <v>2</v>
      </c>
      <c r="C360" s="302"/>
      <c r="D360" s="314" t="s">
        <v>73</v>
      </c>
      <c r="E360" s="304"/>
      <c r="F360" s="305"/>
      <c r="G360" s="321"/>
      <c r="H360" s="317"/>
      <c r="I360" s="295"/>
      <c r="K360" s="319"/>
      <c r="L360" s="298"/>
      <c r="M360" s="299"/>
      <c r="O360" s="319"/>
      <c r="P360" s="295"/>
    </row>
    <row r="361" spans="1:16" s="296" customFormat="1" ht="15.6" x14ac:dyDescent="0.25">
      <c r="A361" s="312"/>
      <c r="B361" s="313"/>
      <c r="C361" s="302"/>
      <c r="D361" s="314"/>
      <c r="E361" s="304"/>
      <c r="F361" s="305"/>
      <c r="G361" s="321"/>
      <c r="H361" s="317"/>
      <c r="I361" s="365"/>
      <c r="K361" s="319"/>
      <c r="L361" s="298"/>
      <c r="M361" s="366"/>
      <c r="O361" s="319"/>
      <c r="P361" s="365"/>
    </row>
    <row r="362" spans="1:16" s="296" customFormat="1" x14ac:dyDescent="0.25">
      <c r="A362" s="357"/>
      <c r="B362" s="363"/>
      <c r="C362" s="290">
        <v>1</v>
      </c>
      <c r="D362" s="291" t="s">
        <v>74</v>
      </c>
      <c r="E362" s="273" t="s">
        <v>26</v>
      </c>
      <c r="F362" s="292"/>
      <c r="G362" s="293"/>
      <c r="H362" s="294"/>
      <c r="I362" s="295">
        <f t="shared" ref="I362:I369" si="58">G362*H362</f>
        <v>0</v>
      </c>
      <c r="K362" s="297"/>
      <c r="L362" s="298">
        <f t="shared" ref="L362:L369" si="59">G362+K362</f>
        <v>0</v>
      </c>
      <c r="M362" s="299">
        <f t="shared" ref="M362:M369" si="60">H362*L362</f>
        <v>0</v>
      </c>
      <c r="O362" s="297"/>
      <c r="P362" s="295">
        <f t="shared" ref="P362:P369" si="61">H362*O362</f>
        <v>0</v>
      </c>
    </row>
    <row r="363" spans="1:16" s="296" customFormat="1" ht="18" customHeight="1" x14ac:dyDescent="0.25">
      <c r="A363" s="288"/>
      <c r="B363" s="289"/>
      <c r="C363" s="290">
        <v>2</v>
      </c>
      <c r="D363" s="291" t="s">
        <v>75</v>
      </c>
      <c r="E363" s="273" t="s">
        <v>26</v>
      </c>
      <c r="F363" s="292"/>
      <c r="G363" s="293"/>
      <c r="H363" s="294"/>
      <c r="I363" s="295">
        <f t="shared" si="58"/>
        <v>0</v>
      </c>
      <c r="K363" s="297"/>
      <c r="L363" s="298">
        <f t="shared" si="59"/>
        <v>0</v>
      </c>
      <c r="M363" s="299">
        <f t="shared" si="60"/>
        <v>0</v>
      </c>
      <c r="O363" s="297"/>
      <c r="P363" s="295">
        <f t="shared" si="61"/>
        <v>0</v>
      </c>
    </row>
    <row r="364" spans="1:16" s="296" customFormat="1" x14ac:dyDescent="0.25">
      <c r="A364" s="288"/>
      <c r="B364" s="289"/>
      <c r="C364" s="290">
        <v>3</v>
      </c>
      <c r="D364" s="291" t="s">
        <v>76</v>
      </c>
      <c r="E364" s="273" t="s">
        <v>26</v>
      </c>
      <c r="F364" s="292"/>
      <c r="G364" s="293"/>
      <c r="H364" s="294"/>
      <c r="I364" s="295">
        <f t="shared" si="58"/>
        <v>0</v>
      </c>
      <c r="K364" s="297"/>
      <c r="L364" s="298">
        <f t="shared" si="59"/>
        <v>0</v>
      </c>
      <c r="M364" s="299">
        <f t="shared" si="60"/>
        <v>0</v>
      </c>
      <c r="O364" s="297"/>
      <c r="P364" s="295">
        <f t="shared" si="61"/>
        <v>0</v>
      </c>
    </row>
    <row r="365" spans="1:16" s="296" customFormat="1" x14ac:dyDescent="0.25">
      <c r="A365" s="288"/>
      <c r="B365" s="289"/>
      <c r="C365" s="290">
        <v>4</v>
      </c>
      <c r="D365" s="291" t="s">
        <v>77</v>
      </c>
      <c r="E365" s="273" t="s">
        <v>29</v>
      </c>
      <c r="F365" s="292"/>
      <c r="G365" s="293"/>
      <c r="H365" s="294"/>
      <c r="I365" s="295">
        <f t="shared" si="58"/>
        <v>0</v>
      </c>
      <c r="K365" s="297"/>
      <c r="L365" s="298">
        <f t="shared" si="59"/>
        <v>0</v>
      </c>
      <c r="M365" s="299">
        <f t="shared" si="60"/>
        <v>0</v>
      </c>
      <c r="O365" s="297"/>
      <c r="P365" s="295">
        <f t="shared" si="61"/>
        <v>0</v>
      </c>
    </row>
    <row r="366" spans="1:16" s="296" customFormat="1" x14ac:dyDescent="0.25">
      <c r="A366" s="288"/>
      <c r="B366" s="289"/>
      <c r="C366" s="290">
        <v>5</v>
      </c>
      <c r="D366" s="291" t="s">
        <v>78</v>
      </c>
      <c r="E366" s="273" t="s">
        <v>29</v>
      </c>
      <c r="F366" s="292"/>
      <c r="G366" s="293"/>
      <c r="H366" s="294"/>
      <c r="I366" s="295">
        <f t="shared" si="58"/>
        <v>0</v>
      </c>
      <c r="K366" s="297"/>
      <c r="L366" s="298">
        <f t="shared" si="59"/>
        <v>0</v>
      </c>
      <c r="M366" s="299">
        <f t="shared" si="60"/>
        <v>0</v>
      </c>
      <c r="O366" s="297"/>
      <c r="P366" s="295">
        <f t="shared" si="61"/>
        <v>0</v>
      </c>
    </row>
    <row r="367" spans="1:16" s="296" customFormat="1" x14ac:dyDescent="0.25">
      <c r="A367" s="288"/>
      <c r="B367" s="289"/>
      <c r="C367" s="290">
        <v>6</v>
      </c>
      <c r="D367" s="291" t="s">
        <v>122</v>
      </c>
      <c r="E367" s="273" t="s">
        <v>26</v>
      </c>
      <c r="F367" s="292"/>
      <c r="G367" s="293"/>
      <c r="H367" s="294"/>
      <c r="I367" s="295">
        <f t="shared" si="58"/>
        <v>0</v>
      </c>
      <c r="K367" s="297"/>
      <c r="L367" s="298">
        <f t="shared" si="59"/>
        <v>0</v>
      </c>
      <c r="M367" s="299">
        <f t="shared" si="60"/>
        <v>0</v>
      </c>
      <c r="O367" s="297"/>
      <c r="P367" s="295">
        <f t="shared" si="61"/>
        <v>0</v>
      </c>
    </row>
    <row r="368" spans="1:16" s="296" customFormat="1" x14ac:dyDescent="0.25">
      <c r="A368" s="288"/>
      <c r="B368" s="289"/>
      <c r="C368" s="290">
        <v>7</v>
      </c>
      <c r="D368" s="291" t="s">
        <v>251</v>
      </c>
      <c r="E368" s="273" t="s">
        <v>26</v>
      </c>
      <c r="F368" s="292"/>
      <c r="G368" s="293"/>
      <c r="H368" s="294"/>
      <c r="I368" s="295">
        <f t="shared" si="58"/>
        <v>0</v>
      </c>
      <c r="K368" s="297"/>
      <c r="L368" s="298">
        <f t="shared" si="59"/>
        <v>0</v>
      </c>
      <c r="M368" s="299">
        <f t="shared" si="60"/>
        <v>0</v>
      </c>
      <c r="O368" s="297"/>
      <c r="P368" s="295">
        <f t="shared" si="61"/>
        <v>0</v>
      </c>
    </row>
    <row r="369" spans="1:16" s="296" customFormat="1" ht="30" x14ac:dyDescent="0.25">
      <c r="A369" s="288"/>
      <c r="B369" s="289"/>
      <c r="C369" s="290">
        <v>8</v>
      </c>
      <c r="D369" s="291" t="s">
        <v>314</v>
      </c>
      <c r="E369" s="273" t="s">
        <v>26</v>
      </c>
      <c r="F369" s="292"/>
      <c r="G369" s="293"/>
      <c r="H369" s="294"/>
      <c r="I369" s="295">
        <f t="shared" si="58"/>
        <v>0</v>
      </c>
      <c r="K369" s="297"/>
      <c r="L369" s="298">
        <f t="shared" si="59"/>
        <v>0</v>
      </c>
      <c r="M369" s="299">
        <f t="shared" si="60"/>
        <v>0</v>
      </c>
      <c r="O369" s="297"/>
      <c r="P369" s="295">
        <f t="shared" si="61"/>
        <v>0</v>
      </c>
    </row>
    <row r="370" spans="1:16" s="296" customFormat="1" x14ac:dyDescent="0.25">
      <c r="A370" s="312"/>
      <c r="B370" s="313"/>
      <c r="C370" s="302"/>
      <c r="D370" s="314"/>
      <c r="E370" s="304"/>
      <c r="F370" s="305"/>
      <c r="G370" s="321"/>
      <c r="H370" s="317"/>
      <c r="I370" s="295"/>
      <c r="K370" s="319"/>
      <c r="L370" s="298"/>
      <c r="M370" s="299"/>
      <c r="O370" s="319"/>
      <c r="P370" s="295"/>
    </row>
    <row r="371" spans="1:16" s="296" customFormat="1" ht="16.2" thickBot="1" x14ac:dyDescent="0.3">
      <c r="A371" s="312"/>
      <c r="B371" s="313"/>
      <c r="C371" s="302"/>
      <c r="D371" s="303" t="s">
        <v>42</v>
      </c>
      <c r="E371" s="304"/>
      <c r="F371" s="305"/>
      <c r="G371" s="321"/>
      <c r="H371" s="317"/>
      <c r="I371" s="322">
        <f>SUM(I355:I370)</f>
        <v>0</v>
      </c>
      <c r="K371" s="319"/>
      <c r="L371" s="298"/>
      <c r="M371" s="322">
        <f>SUM(M355:M370)</f>
        <v>0</v>
      </c>
      <c r="O371" s="319"/>
      <c r="P371" s="322">
        <f>SUM(P355:P370)</f>
        <v>0</v>
      </c>
    </row>
    <row r="372" spans="1:16" s="296" customFormat="1" x14ac:dyDescent="0.25">
      <c r="A372" s="312"/>
      <c r="B372" s="313"/>
      <c r="C372" s="302"/>
      <c r="D372" s="314"/>
      <c r="E372" s="304"/>
      <c r="F372" s="305"/>
      <c r="G372" s="321"/>
      <c r="H372" s="317"/>
      <c r="I372" s="324"/>
      <c r="K372" s="319"/>
      <c r="L372" s="298"/>
      <c r="M372" s="325"/>
      <c r="O372" s="319"/>
      <c r="P372" s="324"/>
    </row>
    <row r="373" spans="1:16" s="296" customFormat="1" ht="15.6" x14ac:dyDescent="0.25">
      <c r="A373" s="300">
        <v>10</v>
      </c>
      <c r="B373" s="301"/>
      <c r="C373" s="302"/>
      <c r="D373" s="303" t="s">
        <v>7</v>
      </c>
      <c r="E373" s="304"/>
      <c r="F373" s="305"/>
      <c r="G373" s="321"/>
      <c r="H373" s="317"/>
      <c r="I373" s="295"/>
      <c r="K373" s="319"/>
      <c r="L373" s="298"/>
      <c r="M373" s="299"/>
      <c r="O373" s="319"/>
      <c r="P373" s="295"/>
    </row>
    <row r="374" spans="1:16" s="296" customFormat="1" x14ac:dyDescent="0.25">
      <c r="A374" s="312"/>
      <c r="B374" s="313"/>
      <c r="C374" s="302"/>
      <c r="D374" s="314"/>
      <c r="E374" s="304"/>
      <c r="F374" s="305"/>
      <c r="G374" s="321"/>
      <c r="H374" s="317"/>
      <c r="I374" s="295"/>
      <c r="K374" s="319"/>
      <c r="L374" s="298"/>
      <c r="M374" s="299"/>
      <c r="O374" s="319"/>
      <c r="P374" s="295"/>
    </row>
    <row r="375" spans="1:16" s="296" customFormat="1" ht="30" x14ac:dyDescent="0.25">
      <c r="A375" s="288">
        <v>10</v>
      </c>
      <c r="B375" s="289">
        <v>1</v>
      </c>
      <c r="C375" s="290"/>
      <c r="D375" s="291" t="s">
        <v>253</v>
      </c>
      <c r="E375" s="273" t="s">
        <v>29</v>
      </c>
      <c r="F375" s="292"/>
      <c r="G375" s="293"/>
      <c r="H375" s="294"/>
      <c r="I375" s="295">
        <f>G375*H375</f>
        <v>0</v>
      </c>
      <c r="K375" s="297"/>
      <c r="L375" s="298">
        <f>G375+K375</f>
        <v>0</v>
      </c>
      <c r="M375" s="299">
        <f>H375*L375</f>
        <v>0</v>
      </c>
      <c r="O375" s="297"/>
      <c r="P375" s="295">
        <f>H375*O375</f>
        <v>0</v>
      </c>
    </row>
    <row r="376" spans="1:16" s="296" customFormat="1" ht="30" x14ac:dyDescent="0.25">
      <c r="A376" s="288"/>
      <c r="B376" s="289">
        <v>2</v>
      </c>
      <c r="C376" s="290"/>
      <c r="D376" s="291" t="s">
        <v>252</v>
      </c>
      <c r="E376" s="273" t="s">
        <v>29</v>
      </c>
      <c r="F376" s="292"/>
      <c r="G376" s="293"/>
      <c r="H376" s="294"/>
      <c r="I376" s="295">
        <f>G376*H376</f>
        <v>0</v>
      </c>
      <c r="K376" s="297"/>
      <c r="L376" s="298">
        <f>G376+K376</f>
        <v>0</v>
      </c>
      <c r="M376" s="299">
        <f>H376*L376</f>
        <v>0</v>
      </c>
      <c r="O376" s="297"/>
      <c r="P376" s="295">
        <f>H376*O376</f>
        <v>0</v>
      </c>
    </row>
    <row r="377" spans="1:16" s="296" customFormat="1" ht="15.6" x14ac:dyDescent="0.25">
      <c r="A377" s="312"/>
      <c r="B377" s="313"/>
      <c r="C377" s="302"/>
      <c r="D377" s="314"/>
      <c r="E377" s="304"/>
      <c r="F377" s="305"/>
      <c r="G377" s="321"/>
      <c r="H377" s="317"/>
      <c r="I377" s="365"/>
      <c r="K377" s="319"/>
      <c r="L377" s="298"/>
      <c r="M377" s="366"/>
      <c r="O377" s="319"/>
      <c r="P377" s="365"/>
    </row>
    <row r="378" spans="1:16" s="296" customFormat="1" ht="16.2" thickBot="1" x14ac:dyDescent="0.3">
      <c r="A378" s="358"/>
      <c r="B378" s="359"/>
      <c r="C378" s="302"/>
      <c r="D378" s="303" t="s">
        <v>24</v>
      </c>
      <c r="E378" s="304"/>
      <c r="F378" s="305"/>
      <c r="G378" s="321"/>
      <c r="H378" s="317"/>
      <c r="I378" s="322">
        <f>SUM(I374:I377)</f>
        <v>0</v>
      </c>
      <c r="K378" s="319"/>
      <c r="L378" s="298"/>
      <c r="M378" s="322">
        <f>SUM(M374:M377)</f>
        <v>0</v>
      </c>
      <c r="O378" s="319"/>
      <c r="P378" s="322">
        <f>SUM(P374:P377)</f>
        <v>0</v>
      </c>
    </row>
    <row r="379" spans="1:16" s="296" customFormat="1" ht="15.6" x14ac:dyDescent="0.25">
      <c r="A379" s="300"/>
      <c r="B379" s="301"/>
      <c r="C379" s="302"/>
      <c r="D379" s="314"/>
      <c r="E379" s="304"/>
      <c r="F379" s="305"/>
      <c r="G379" s="321"/>
      <c r="H379" s="317"/>
      <c r="I379" s="295"/>
      <c r="K379" s="319"/>
      <c r="L379" s="298"/>
      <c r="M379" s="299"/>
      <c r="O379" s="319"/>
      <c r="P379" s="295"/>
    </row>
    <row r="380" spans="1:16" s="296" customFormat="1" ht="15.6" x14ac:dyDescent="0.25">
      <c r="A380" s="300">
        <v>11</v>
      </c>
      <c r="B380" s="301"/>
      <c r="C380" s="302"/>
      <c r="D380" s="303" t="s">
        <v>8</v>
      </c>
      <c r="E380" s="304"/>
      <c r="F380" s="305"/>
      <c r="G380" s="321"/>
      <c r="H380" s="317"/>
      <c r="I380" s="295"/>
      <c r="K380" s="319"/>
      <c r="L380" s="298"/>
      <c r="M380" s="299"/>
      <c r="O380" s="319"/>
      <c r="P380" s="295"/>
    </row>
    <row r="381" spans="1:16" s="296" customFormat="1" ht="15.6" x14ac:dyDescent="0.25">
      <c r="A381" s="300"/>
      <c r="B381" s="301"/>
      <c r="C381" s="302"/>
      <c r="D381" s="314"/>
      <c r="E381" s="304"/>
      <c r="F381" s="305"/>
      <c r="G381" s="321"/>
      <c r="H381" s="317"/>
      <c r="I381" s="295"/>
      <c r="K381" s="319"/>
      <c r="L381" s="298"/>
      <c r="M381" s="299"/>
      <c r="O381" s="319"/>
      <c r="P381" s="295"/>
    </row>
    <row r="382" spans="1:16" s="296" customFormat="1" ht="15.6" x14ac:dyDescent="0.25">
      <c r="A382" s="355"/>
      <c r="B382" s="289">
        <v>1</v>
      </c>
      <c r="C382" s="356"/>
      <c r="D382" s="291" t="s">
        <v>79</v>
      </c>
      <c r="E382" s="273" t="s">
        <v>29</v>
      </c>
      <c r="F382" s="292"/>
      <c r="G382" s="293"/>
      <c r="H382" s="294"/>
      <c r="I382" s="295">
        <f>G382*H382</f>
        <v>0</v>
      </c>
      <c r="K382" s="297"/>
      <c r="L382" s="298">
        <f>G382+K382</f>
        <v>0</v>
      </c>
      <c r="M382" s="299">
        <f>H382*L382</f>
        <v>0</v>
      </c>
      <c r="O382" s="297"/>
      <c r="P382" s="295">
        <f>H382*O382</f>
        <v>0</v>
      </c>
    </row>
    <row r="383" spans="1:16" s="296" customFormat="1" ht="15.6" x14ac:dyDescent="0.25">
      <c r="A383" s="355"/>
      <c r="B383" s="289">
        <v>2</v>
      </c>
      <c r="C383" s="356"/>
      <c r="D383" s="291" t="s">
        <v>315</v>
      </c>
      <c r="E383" s="273" t="s">
        <v>29</v>
      </c>
      <c r="F383" s="292"/>
      <c r="G383" s="293"/>
      <c r="H383" s="294"/>
      <c r="I383" s="295">
        <f>G383*H383</f>
        <v>0</v>
      </c>
      <c r="K383" s="297"/>
      <c r="L383" s="298">
        <f>G383+K383</f>
        <v>0</v>
      </c>
      <c r="M383" s="299">
        <f>H383*L383</f>
        <v>0</v>
      </c>
      <c r="O383" s="297"/>
      <c r="P383" s="295">
        <f>H383*O383</f>
        <v>0</v>
      </c>
    </row>
    <row r="384" spans="1:16" s="296" customFormat="1" ht="15.6" x14ac:dyDescent="0.25">
      <c r="A384" s="355"/>
      <c r="B384" s="289">
        <v>3</v>
      </c>
      <c r="C384" s="356"/>
      <c r="D384" s="291" t="s">
        <v>80</v>
      </c>
      <c r="E384" s="273" t="s">
        <v>29</v>
      </c>
      <c r="F384" s="292"/>
      <c r="G384" s="293"/>
      <c r="H384" s="294"/>
      <c r="I384" s="295">
        <f>G384*H384</f>
        <v>0</v>
      </c>
      <c r="K384" s="297"/>
      <c r="L384" s="298">
        <f>G384+K384</f>
        <v>0</v>
      </c>
      <c r="M384" s="299">
        <f>H384*L384</f>
        <v>0</v>
      </c>
      <c r="O384" s="297"/>
      <c r="P384" s="295">
        <f>H384*O384</f>
        <v>0</v>
      </c>
    </row>
    <row r="385" spans="1:16" s="296" customFormat="1" ht="15.6" x14ac:dyDescent="0.25">
      <c r="A385" s="355"/>
      <c r="B385" s="289">
        <v>4</v>
      </c>
      <c r="C385" s="356"/>
      <c r="D385" s="291" t="s">
        <v>343</v>
      </c>
      <c r="E385" s="273" t="s">
        <v>29</v>
      </c>
      <c r="F385" s="292"/>
      <c r="G385" s="293"/>
      <c r="H385" s="294"/>
      <c r="I385" s="295">
        <f>G385*H385</f>
        <v>0</v>
      </c>
      <c r="K385" s="297"/>
      <c r="L385" s="298">
        <f>G385+K385</f>
        <v>0</v>
      </c>
      <c r="M385" s="299">
        <f>H385*L385</f>
        <v>0</v>
      </c>
      <c r="O385" s="297"/>
      <c r="P385" s="295">
        <f>H385*O385</f>
        <v>0</v>
      </c>
    </row>
    <row r="386" spans="1:16" s="296" customFormat="1" ht="15.6" x14ac:dyDescent="0.25">
      <c r="A386" s="355"/>
      <c r="B386" s="289">
        <v>5</v>
      </c>
      <c r="C386" s="356"/>
      <c r="D386" s="291" t="s">
        <v>268</v>
      </c>
      <c r="E386" s="273" t="s">
        <v>21</v>
      </c>
      <c r="F386" s="292"/>
      <c r="G386" s="293">
        <v>1</v>
      </c>
      <c r="H386" s="294"/>
      <c r="I386" s="295">
        <f>G386*H386</f>
        <v>0</v>
      </c>
      <c r="K386" s="297"/>
      <c r="L386" s="298">
        <v>0</v>
      </c>
      <c r="M386" s="299">
        <f>H386*L386</f>
        <v>0</v>
      </c>
      <c r="O386" s="297"/>
      <c r="P386" s="295">
        <f>H386*O386</f>
        <v>0</v>
      </c>
    </row>
    <row r="387" spans="1:16" s="296" customFormat="1" ht="15.6" x14ac:dyDescent="0.25">
      <c r="A387" s="300"/>
      <c r="B387" s="301"/>
      <c r="C387" s="302"/>
      <c r="D387" s="314"/>
      <c r="E387" s="304"/>
      <c r="F387" s="305"/>
      <c r="G387" s="321"/>
      <c r="H387" s="317"/>
      <c r="I387" s="365"/>
      <c r="K387" s="319"/>
      <c r="L387" s="298"/>
      <c r="M387" s="366"/>
      <c r="O387" s="319"/>
      <c r="P387" s="365"/>
    </row>
    <row r="388" spans="1:16" s="296" customFormat="1" ht="16.2" thickBot="1" x14ac:dyDescent="0.3">
      <c r="A388" s="300"/>
      <c r="B388" s="301"/>
      <c r="C388" s="302"/>
      <c r="D388" s="303" t="s">
        <v>42</v>
      </c>
      <c r="E388" s="304"/>
      <c r="F388" s="305"/>
      <c r="G388" s="321"/>
      <c r="H388" s="317"/>
      <c r="I388" s="322">
        <f>SUM(I381:I387)</f>
        <v>0</v>
      </c>
      <c r="K388" s="319"/>
      <c r="L388" s="298"/>
      <c r="M388" s="322">
        <f>SUM(M381:M387)</f>
        <v>0</v>
      </c>
      <c r="O388" s="319"/>
      <c r="P388" s="322">
        <f>SUM(P381:P387)</f>
        <v>0</v>
      </c>
    </row>
    <row r="389" spans="1:16" s="296" customFormat="1" ht="15.6" x14ac:dyDescent="0.25">
      <c r="A389" s="300"/>
      <c r="B389" s="301"/>
      <c r="C389" s="302"/>
      <c r="D389" s="314"/>
      <c r="E389" s="304"/>
      <c r="F389" s="305"/>
      <c r="G389" s="321"/>
      <c r="H389" s="317"/>
      <c r="I389" s="324"/>
      <c r="K389" s="319"/>
      <c r="L389" s="298"/>
      <c r="M389" s="325"/>
      <c r="O389" s="319"/>
      <c r="P389" s="324"/>
    </row>
    <row r="390" spans="1:16" s="296" customFormat="1" ht="15.6" x14ac:dyDescent="0.25">
      <c r="A390" s="300">
        <v>12</v>
      </c>
      <c r="B390" s="301"/>
      <c r="C390" s="302"/>
      <c r="D390" s="303" t="s">
        <v>9</v>
      </c>
      <c r="E390" s="304"/>
      <c r="F390" s="305"/>
      <c r="G390" s="321"/>
      <c r="H390" s="317"/>
      <c r="I390" s="295"/>
      <c r="K390" s="319"/>
      <c r="L390" s="298"/>
      <c r="M390" s="299"/>
      <c r="O390" s="319"/>
      <c r="P390" s="295"/>
    </row>
    <row r="391" spans="1:16" s="296" customFormat="1" ht="15.6" x14ac:dyDescent="0.25">
      <c r="A391" s="300"/>
      <c r="B391" s="301"/>
      <c r="C391" s="302"/>
      <c r="D391" s="314"/>
      <c r="E391" s="304"/>
      <c r="F391" s="305"/>
      <c r="G391" s="321"/>
      <c r="H391" s="317"/>
      <c r="I391" s="295"/>
      <c r="K391" s="319"/>
      <c r="L391" s="298"/>
      <c r="M391" s="299"/>
      <c r="O391" s="319"/>
      <c r="P391" s="295"/>
    </row>
    <row r="392" spans="1:16" s="296" customFormat="1" ht="15.6" x14ac:dyDescent="0.25">
      <c r="A392" s="355"/>
      <c r="B392" s="289">
        <v>1</v>
      </c>
      <c r="C392" s="356"/>
      <c r="D392" s="291" t="s">
        <v>243</v>
      </c>
      <c r="E392" s="273" t="s">
        <v>29</v>
      </c>
      <c r="F392" s="292"/>
      <c r="G392" s="293"/>
      <c r="H392" s="294"/>
      <c r="I392" s="295">
        <f>G392*H392</f>
        <v>0</v>
      </c>
      <c r="K392" s="297"/>
      <c r="L392" s="298">
        <f>G392+K392</f>
        <v>0</v>
      </c>
      <c r="M392" s="299">
        <f>H392*L392</f>
        <v>0</v>
      </c>
      <c r="O392" s="297"/>
      <c r="P392" s="295">
        <f>H392*O392</f>
        <v>0</v>
      </c>
    </row>
    <row r="393" spans="1:16" s="296" customFormat="1" ht="15.6" x14ac:dyDescent="0.25">
      <c r="A393" s="355"/>
      <c r="B393" s="289">
        <v>2</v>
      </c>
      <c r="C393" s="356"/>
      <c r="D393" s="291" t="s">
        <v>344</v>
      </c>
      <c r="E393" s="273" t="s">
        <v>21</v>
      </c>
      <c r="F393" s="292"/>
      <c r="G393" s="293"/>
      <c r="H393" s="294"/>
      <c r="I393" s="295">
        <f>G393*H393</f>
        <v>0</v>
      </c>
      <c r="K393" s="297"/>
      <c r="L393" s="298">
        <f>G393+K393</f>
        <v>0</v>
      </c>
      <c r="M393" s="299">
        <f>H393*L393</f>
        <v>0</v>
      </c>
      <c r="O393" s="297"/>
      <c r="P393" s="295">
        <f>H393*O393</f>
        <v>0</v>
      </c>
    </row>
    <row r="394" spans="1:16" s="296" customFormat="1" ht="15.6" x14ac:dyDescent="0.25">
      <c r="A394" s="355"/>
      <c r="B394" s="289">
        <v>3</v>
      </c>
      <c r="C394" s="356"/>
      <c r="D394" s="291" t="s">
        <v>345</v>
      </c>
      <c r="E394" s="273" t="s">
        <v>21</v>
      </c>
      <c r="F394" s="292"/>
      <c r="G394" s="293"/>
      <c r="H394" s="294"/>
      <c r="I394" s="295">
        <f>G394*H394</f>
        <v>0</v>
      </c>
      <c r="K394" s="297"/>
      <c r="L394" s="298">
        <f>G394+K394</f>
        <v>0</v>
      </c>
      <c r="M394" s="299">
        <f>H394*L394</f>
        <v>0</v>
      </c>
      <c r="O394" s="297"/>
      <c r="P394" s="295">
        <f>H394*O394</f>
        <v>0</v>
      </c>
    </row>
    <row r="395" spans="1:16" s="296" customFormat="1" ht="15.6" x14ac:dyDescent="0.25">
      <c r="A395" s="300"/>
      <c r="B395" s="301"/>
      <c r="C395" s="302"/>
      <c r="D395" s="314"/>
      <c r="E395" s="304"/>
      <c r="F395" s="305"/>
      <c r="G395" s="321"/>
      <c r="H395" s="317"/>
      <c r="I395" s="365"/>
      <c r="K395" s="319"/>
      <c r="L395" s="298"/>
      <c r="M395" s="366"/>
      <c r="O395" s="319"/>
      <c r="P395" s="365"/>
    </row>
    <row r="396" spans="1:16" s="296" customFormat="1" ht="16.2" thickBot="1" x14ac:dyDescent="0.3">
      <c r="A396" s="300"/>
      <c r="B396" s="301"/>
      <c r="C396" s="302"/>
      <c r="D396" s="303" t="s">
        <v>42</v>
      </c>
      <c r="E396" s="304"/>
      <c r="F396" s="305"/>
      <c r="G396" s="321"/>
      <c r="H396" s="317"/>
      <c r="I396" s="322">
        <f>SUM(I391:I395)</f>
        <v>0</v>
      </c>
      <c r="K396" s="319"/>
      <c r="L396" s="298"/>
      <c r="M396" s="322">
        <f>SUM(M391:M395)</f>
        <v>0</v>
      </c>
      <c r="O396" s="319"/>
      <c r="P396" s="322">
        <f>SUM(P391:P395)</f>
        <v>0</v>
      </c>
    </row>
    <row r="397" spans="1:16" s="296" customFormat="1" ht="15.6" x14ac:dyDescent="0.25">
      <c r="A397" s="300"/>
      <c r="B397" s="301"/>
      <c r="C397" s="302"/>
      <c r="D397" s="314"/>
      <c r="E397" s="304"/>
      <c r="F397" s="305"/>
      <c r="G397" s="321"/>
      <c r="H397" s="317"/>
      <c r="I397" s="324"/>
      <c r="K397" s="319"/>
      <c r="L397" s="298"/>
      <c r="M397" s="325"/>
      <c r="O397" s="319"/>
      <c r="P397" s="324"/>
    </row>
    <row r="398" spans="1:16" s="296" customFormat="1" ht="15.6" x14ac:dyDescent="0.25">
      <c r="A398" s="300">
        <v>13</v>
      </c>
      <c r="B398" s="301"/>
      <c r="C398" s="302"/>
      <c r="D398" s="303" t="s">
        <v>10</v>
      </c>
      <c r="E398" s="304"/>
      <c r="F398" s="305"/>
      <c r="G398" s="321"/>
      <c r="H398" s="317"/>
      <c r="I398" s="295"/>
      <c r="K398" s="319"/>
      <c r="L398" s="298"/>
      <c r="M398" s="299"/>
      <c r="O398" s="319"/>
      <c r="P398" s="295"/>
    </row>
    <row r="399" spans="1:16" s="296" customFormat="1" ht="15.6" x14ac:dyDescent="0.25">
      <c r="A399" s="300"/>
      <c r="B399" s="301"/>
      <c r="C399" s="302"/>
      <c r="D399" s="303"/>
      <c r="E399" s="304"/>
      <c r="F399" s="305"/>
      <c r="G399" s="321"/>
      <c r="H399" s="317"/>
      <c r="I399" s="295"/>
      <c r="K399" s="319"/>
      <c r="L399" s="298"/>
      <c r="M399" s="299"/>
      <c r="O399" s="319"/>
      <c r="P399" s="295"/>
    </row>
    <row r="400" spans="1:16" s="296" customFormat="1" x14ac:dyDescent="0.25">
      <c r="A400" s="312">
        <v>13</v>
      </c>
      <c r="B400" s="313">
        <v>1</v>
      </c>
      <c r="C400" s="302"/>
      <c r="D400" s="314" t="s">
        <v>135</v>
      </c>
      <c r="E400" s="304"/>
      <c r="F400" s="305"/>
      <c r="G400" s="321"/>
      <c r="H400" s="317"/>
      <c r="I400" s="295"/>
      <c r="K400" s="319"/>
      <c r="L400" s="298"/>
      <c r="M400" s="299"/>
      <c r="O400" s="319"/>
      <c r="P400" s="295"/>
    </row>
    <row r="401" spans="1:16" s="296" customFormat="1" ht="15.6" x14ac:dyDescent="0.25">
      <c r="A401" s="312"/>
      <c r="B401" s="313"/>
      <c r="C401" s="302"/>
      <c r="D401" s="314"/>
      <c r="E401" s="304"/>
      <c r="F401" s="305"/>
      <c r="G401" s="321"/>
      <c r="H401" s="317"/>
      <c r="I401" s="365"/>
      <c r="K401" s="319"/>
      <c r="L401" s="298"/>
      <c r="M401" s="366"/>
      <c r="O401" s="319"/>
      <c r="P401" s="365"/>
    </row>
    <row r="402" spans="1:16" s="296" customFormat="1" ht="30" x14ac:dyDescent="0.25">
      <c r="A402" s="288"/>
      <c r="B402" s="289"/>
      <c r="C402" s="290">
        <v>1</v>
      </c>
      <c r="D402" s="291" t="s">
        <v>272</v>
      </c>
      <c r="E402" s="273" t="s">
        <v>26</v>
      </c>
      <c r="F402" s="292"/>
      <c r="G402" s="293"/>
      <c r="H402" s="294"/>
      <c r="I402" s="295">
        <f>G402*H402</f>
        <v>0</v>
      </c>
      <c r="K402" s="297"/>
      <c r="L402" s="298">
        <f>G402+K402</f>
        <v>0</v>
      </c>
      <c r="M402" s="299">
        <f>H402*L402</f>
        <v>0</v>
      </c>
      <c r="O402" s="297"/>
      <c r="P402" s="295">
        <f>H402*O402</f>
        <v>0</v>
      </c>
    </row>
    <row r="403" spans="1:16" s="296" customFormat="1" ht="30" x14ac:dyDescent="0.25">
      <c r="A403" s="288"/>
      <c r="B403" s="289"/>
      <c r="C403" s="290">
        <v>2</v>
      </c>
      <c r="D403" s="291" t="s">
        <v>149</v>
      </c>
      <c r="E403" s="273" t="s">
        <v>26</v>
      </c>
      <c r="F403" s="292"/>
      <c r="G403" s="293"/>
      <c r="H403" s="294"/>
      <c r="I403" s="295">
        <f>G403*H403</f>
        <v>0</v>
      </c>
      <c r="K403" s="297"/>
      <c r="L403" s="298">
        <f>G403+K403</f>
        <v>0</v>
      </c>
      <c r="M403" s="299">
        <f>H403*L403</f>
        <v>0</v>
      </c>
      <c r="O403" s="297"/>
      <c r="P403" s="295">
        <f>H403*O403</f>
        <v>0</v>
      </c>
    </row>
    <row r="404" spans="1:16" s="296" customFormat="1" x14ac:dyDescent="0.25">
      <c r="A404" s="288"/>
      <c r="B404" s="289"/>
      <c r="C404" s="290">
        <v>3</v>
      </c>
      <c r="D404" s="291" t="s">
        <v>270</v>
      </c>
      <c r="E404" s="273" t="s">
        <v>26</v>
      </c>
      <c r="F404" s="292"/>
      <c r="G404" s="293"/>
      <c r="H404" s="294"/>
      <c r="I404" s="295">
        <f>G404*H404</f>
        <v>0</v>
      </c>
      <c r="K404" s="297"/>
      <c r="L404" s="298">
        <f>G404+K404</f>
        <v>0</v>
      </c>
      <c r="M404" s="299">
        <f>H404*L404</f>
        <v>0</v>
      </c>
      <c r="O404" s="297"/>
      <c r="P404" s="295">
        <f>H404*O404</f>
        <v>0</v>
      </c>
    </row>
    <row r="405" spans="1:16" s="296" customFormat="1" x14ac:dyDescent="0.25">
      <c r="A405" s="288"/>
      <c r="B405" s="289"/>
      <c r="C405" s="290">
        <v>4</v>
      </c>
      <c r="D405" s="291" t="s">
        <v>271</v>
      </c>
      <c r="E405" s="273" t="s">
        <v>26</v>
      </c>
      <c r="F405" s="292"/>
      <c r="G405" s="293"/>
      <c r="H405" s="294"/>
      <c r="I405" s="295">
        <f>G405*H405</f>
        <v>0</v>
      </c>
      <c r="K405" s="297"/>
      <c r="L405" s="298">
        <f>G405+K405</f>
        <v>0</v>
      </c>
      <c r="M405" s="299">
        <f>H405*L405</f>
        <v>0</v>
      </c>
      <c r="O405" s="297"/>
      <c r="P405" s="295">
        <f>H405*O405</f>
        <v>0</v>
      </c>
    </row>
    <row r="406" spans="1:16" s="296" customFormat="1" x14ac:dyDescent="0.25">
      <c r="A406" s="312"/>
      <c r="B406" s="313"/>
      <c r="C406" s="302"/>
      <c r="D406" s="314"/>
      <c r="E406" s="304"/>
      <c r="F406" s="305"/>
      <c r="G406" s="321"/>
      <c r="H406" s="317"/>
      <c r="I406" s="295"/>
      <c r="K406" s="319"/>
      <c r="L406" s="298"/>
      <c r="M406" s="299"/>
      <c r="O406" s="319"/>
      <c r="P406" s="295"/>
    </row>
    <row r="407" spans="1:16" s="296" customFormat="1" x14ac:dyDescent="0.25">
      <c r="A407" s="312">
        <v>13</v>
      </c>
      <c r="B407" s="313">
        <v>2</v>
      </c>
      <c r="C407" s="302"/>
      <c r="D407" s="314" t="s">
        <v>273</v>
      </c>
      <c r="E407" s="304"/>
      <c r="F407" s="305"/>
      <c r="G407" s="321"/>
      <c r="H407" s="317"/>
      <c r="I407" s="295"/>
      <c r="K407" s="319"/>
      <c r="L407" s="298"/>
      <c r="M407" s="299"/>
      <c r="O407" s="319"/>
      <c r="P407" s="295"/>
    </row>
    <row r="408" spans="1:16" s="296" customFormat="1" ht="15.6" x14ac:dyDescent="0.25">
      <c r="A408" s="312"/>
      <c r="B408" s="313"/>
      <c r="C408" s="302"/>
      <c r="D408" s="314"/>
      <c r="E408" s="304"/>
      <c r="F408" s="305"/>
      <c r="G408" s="321"/>
      <c r="H408" s="317"/>
      <c r="I408" s="365"/>
      <c r="K408" s="319"/>
      <c r="L408" s="298"/>
      <c r="M408" s="366"/>
      <c r="O408" s="319"/>
      <c r="P408" s="365"/>
    </row>
    <row r="409" spans="1:16" s="296" customFormat="1" ht="17.399999999999999" x14ac:dyDescent="0.25">
      <c r="A409" s="288"/>
      <c r="B409" s="289"/>
      <c r="C409" s="290">
        <v>1</v>
      </c>
      <c r="D409" s="291" t="s">
        <v>316</v>
      </c>
      <c r="E409" s="273" t="s">
        <v>178</v>
      </c>
      <c r="F409" s="292"/>
      <c r="G409" s="293"/>
      <c r="H409" s="294"/>
      <c r="I409" s="295">
        <f>G409*H409</f>
        <v>0</v>
      </c>
      <c r="K409" s="297"/>
      <c r="L409" s="298">
        <f>G409+K409</f>
        <v>0</v>
      </c>
      <c r="M409" s="299">
        <f>H409*L409</f>
        <v>0</v>
      </c>
      <c r="O409" s="297"/>
      <c r="P409" s="295">
        <f>H409*O409</f>
        <v>0</v>
      </c>
    </row>
    <row r="410" spans="1:16" s="296" customFormat="1" ht="17.399999999999999" x14ac:dyDescent="0.25">
      <c r="A410" s="288"/>
      <c r="B410" s="289"/>
      <c r="C410" s="290">
        <v>2</v>
      </c>
      <c r="D410" s="291" t="s">
        <v>317</v>
      </c>
      <c r="E410" s="273" t="s">
        <v>178</v>
      </c>
      <c r="F410" s="292"/>
      <c r="G410" s="293"/>
      <c r="H410" s="294"/>
      <c r="I410" s="295">
        <f>G410*H410</f>
        <v>0</v>
      </c>
      <c r="K410" s="297"/>
      <c r="L410" s="298">
        <v>0</v>
      </c>
      <c r="M410" s="299">
        <f>H410*L410</f>
        <v>0</v>
      </c>
      <c r="O410" s="297"/>
      <c r="P410" s="295">
        <f>H410*O410</f>
        <v>0</v>
      </c>
    </row>
    <row r="411" spans="1:16" s="296" customFormat="1" x14ac:dyDescent="0.25">
      <c r="A411" s="312"/>
      <c r="B411" s="313"/>
      <c r="C411" s="302"/>
      <c r="D411" s="314"/>
      <c r="E411" s="304"/>
      <c r="F411" s="305"/>
      <c r="G411" s="321"/>
      <c r="H411" s="317"/>
      <c r="I411" s="295"/>
      <c r="K411" s="319"/>
      <c r="L411" s="298"/>
      <c r="M411" s="299"/>
      <c r="O411" s="319"/>
      <c r="P411" s="295"/>
    </row>
    <row r="412" spans="1:16" s="296" customFormat="1" x14ac:dyDescent="0.25">
      <c r="A412" s="346">
        <v>13</v>
      </c>
      <c r="B412" s="347">
        <v>3</v>
      </c>
      <c r="C412" s="348"/>
      <c r="D412" s="349" t="s">
        <v>274</v>
      </c>
      <c r="E412" s="350"/>
      <c r="F412" s="351"/>
      <c r="G412" s="377"/>
      <c r="H412" s="378"/>
      <c r="I412" s="295"/>
      <c r="K412" s="319"/>
      <c r="L412" s="298"/>
      <c r="M412" s="299"/>
      <c r="O412" s="319"/>
      <c r="P412" s="295"/>
    </row>
    <row r="413" spans="1:16" s="296" customFormat="1" ht="15.6" x14ac:dyDescent="0.25">
      <c r="A413" s="312"/>
      <c r="B413" s="313"/>
      <c r="C413" s="302"/>
      <c r="D413" s="314"/>
      <c r="E413" s="304"/>
      <c r="F413" s="305"/>
      <c r="G413" s="321"/>
      <c r="H413" s="317"/>
      <c r="I413" s="365"/>
      <c r="K413" s="319"/>
      <c r="L413" s="298"/>
      <c r="M413" s="366"/>
      <c r="O413" s="319"/>
      <c r="P413" s="365"/>
    </row>
    <row r="414" spans="1:16" s="296" customFormat="1" ht="45" x14ac:dyDescent="0.25">
      <c r="A414" s="288"/>
      <c r="B414" s="289"/>
      <c r="C414" s="290">
        <v>1</v>
      </c>
      <c r="D414" s="291" t="s">
        <v>360</v>
      </c>
      <c r="E414" s="273" t="s">
        <v>178</v>
      </c>
      <c r="F414" s="292"/>
      <c r="G414" s="293"/>
      <c r="H414" s="294"/>
      <c r="I414" s="295">
        <f>G414*H414</f>
        <v>0</v>
      </c>
      <c r="K414" s="297"/>
      <c r="L414" s="298">
        <f>G414+K414</f>
        <v>0</v>
      </c>
      <c r="M414" s="299">
        <f>H414*L414</f>
        <v>0</v>
      </c>
      <c r="O414" s="297"/>
      <c r="P414" s="295">
        <f>H414*O414</f>
        <v>0</v>
      </c>
    </row>
    <row r="415" spans="1:16" s="296" customFormat="1" ht="45" x14ac:dyDescent="0.25">
      <c r="A415" s="288"/>
      <c r="B415" s="289"/>
      <c r="C415" s="290">
        <v>2</v>
      </c>
      <c r="D415" s="291" t="s">
        <v>361</v>
      </c>
      <c r="E415" s="273" t="s">
        <v>178</v>
      </c>
      <c r="F415" s="292"/>
      <c r="G415" s="293"/>
      <c r="H415" s="294"/>
      <c r="I415" s="295">
        <f>G415*H415</f>
        <v>0</v>
      </c>
      <c r="K415" s="297"/>
      <c r="L415" s="298">
        <v>0</v>
      </c>
      <c r="M415" s="299">
        <f>H415*L415</f>
        <v>0</v>
      </c>
      <c r="O415" s="297"/>
      <c r="P415" s="295">
        <f>H415*O415</f>
        <v>0</v>
      </c>
    </row>
    <row r="416" spans="1:16" s="296" customFormat="1" x14ac:dyDescent="0.25">
      <c r="A416" s="346"/>
      <c r="B416" s="347"/>
      <c r="C416" s="348"/>
      <c r="D416" s="349"/>
      <c r="E416" s="350"/>
      <c r="F416" s="351"/>
      <c r="G416" s="352"/>
      <c r="H416" s="353"/>
      <c r="I416" s="295"/>
      <c r="K416" s="354"/>
      <c r="L416" s="298"/>
      <c r="M416" s="299"/>
      <c r="O416" s="354"/>
      <c r="P416" s="295"/>
    </row>
    <row r="417" spans="1:16" s="296" customFormat="1" x14ac:dyDescent="0.25">
      <c r="A417" s="346">
        <v>13</v>
      </c>
      <c r="B417" s="347">
        <v>4</v>
      </c>
      <c r="C417" s="348"/>
      <c r="D417" s="349" t="s">
        <v>275</v>
      </c>
      <c r="E417" s="350"/>
      <c r="F417" s="351"/>
      <c r="G417" s="377"/>
      <c r="H417" s="378"/>
      <c r="I417" s="295"/>
      <c r="K417" s="354"/>
      <c r="L417" s="298"/>
      <c r="M417" s="299"/>
      <c r="O417" s="354"/>
      <c r="P417" s="295"/>
    </row>
    <row r="418" spans="1:16" s="296" customFormat="1" x14ac:dyDescent="0.25">
      <c r="A418" s="312"/>
      <c r="B418" s="313"/>
      <c r="C418" s="302"/>
      <c r="D418" s="314"/>
      <c r="E418" s="304"/>
      <c r="F418" s="305"/>
      <c r="G418" s="321"/>
      <c r="H418" s="317"/>
      <c r="I418" s="295"/>
      <c r="K418" s="354"/>
      <c r="L418" s="298"/>
      <c r="M418" s="299"/>
      <c r="O418" s="354"/>
      <c r="P418" s="295"/>
    </row>
    <row r="419" spans="1:16" s="296" customFormat="1" ht="30" x14ac:dyDescent="0.25">
      <c r="A419" s="288"/>
      <c r="B419" s="289"/>
      <c r="C419" s="290">
        <v>1</v>
      </c>
      <c r="D419" s="291" t="s">
        <v>332</v>
      </c>
      <c r="E419" s="273" t="s">
        <v>178</v>
      </c>
      <c r="F419" s="292"/>
      <c r="G419" s="293"/>
      <c r="H419" s="294"/>
      <c r="I419" s="295">
        <f t="shared" ref="I419:I433" si="62">G419*H419</f>
        <v>0</v>
      </c>
      <c r="K419" s="297"/>
      <c r="L419" s="298">
        <v>0</v>
      </c>
      <c r="M419" s="299">
        <f t="shared" ref="M419:M433" si="63">H419*L419</f>
        <v>0</v>
      </c>
      <c r="O419" s="297"/>
      <c r="P419" s="295">
        <f t="shared" ref="P419:P433" si="64">H419*O419</f>
        <v>0</v>
      </c>
    </row>
    <row r="420" spans="1:16" s="296" customFormat="1" ht="30" x14ac:dyDescent="0.25">
      <c r="A420" s="288"/>
      <c r="B420" s="289"/>
      <c r="C420" s="290">
        <v>2</v>
      </c>
      <c r="D420" s="291" t="s">
        <v>318</v>
      </c>
      <c r="E420" s="273"/>
      <c r="F420" s="292"/>
      <c r="G420" s="293"/>
      <c r="H420" s="294"/>
      <c r="I420" s="295">
        <f t="shared" si="62"/>
        <v>0</v>
      </c>
      <c r="K420" s="297"/>
      <c r="L420" s="298">
        <v>0</v>
      </c>
      <c r="M420" s="299">
        <f t="shared" si="63"/>
        <v>0</v>
      </c>
      <c r="O420" s="297"/>
      <c r="P420" s="295">
        <f t="shared" si="64"/>
        <v>0</v>
      </c>
    </row>
    <row r="421" spans="1:16" s="296" customFormat="1" x14ac:dyDescent="0.25">
      <c r="A421" s="346"/>
      <c r="B421" s="347"/>
      <c r="C421" s="348"/>
      <c r="D421" s="349"/>
      <c r="E421" s="350"/>
      <c r="F421" s="351"/>
      <c r="G421" s="352"/>
      <c r="H421" s="353"/>
      <c r="I421" s="295"/>
      <c r="K421" s="354"/>
      <c r="L421" s="298"/>
      <c r="M421" s="299"/>
      <c r="O421" s="354"/>
      <c r="P421" s="295"/>
    </row>
    <row r="422" spans="1:16" s="296" customFormat="1" x14ac:dyDescent="0.25">
      <c r="A422" s="346">
        <v>13</v>
      </c>
      <c r="B422" s="347">
        <v>5</v>
      </c>
      <c r="C422" s="348"/>
      <c r="D422" s="349" t="s">
        <v>276</v>
      </c>
      <c r="E422" s="350"/>
      <c r="F422" s="351"/>
      <c r="G422" s="377"/>
      <c r="H422" s="378"/>
      <c r="I422" s="295"/>
      <c r="K422" s="354"/>
      <c r="L422" s="298"/>
      <c r="M422" s="299"/>
      <c r="O422" s="354"/>
      <c r="P422" s="295"/>
    </row>
    <row r="423" spans="1:16" s="296" customFormat="1" x14ac:dyDescent="0.25">
      <c r="A423" s="312"/>
      <c r="B423" s="313"/>
      <c r="C423" s="302"/>
      <c r="D423" s="314"/>
      <c r="E423" s="304"/>
      <c r="F423" s="305"/>
      <c r="G423" s="321"/>
      <c r="H423" s="317"/>
      <c r="I423" s="295"/>
      <c r="K423" s="354"/>
      <c r="L423" s="298"/>
      <c r="M423" s="299"/>
      <c r="O423" s="354"/>
      <c r="P423" s="295"/>
    </row>
    <row r="424" spans="1:16" s="296" customFormat="1" ht="30" x14ac:dyDescent="0.25">
      <c r="A424" s="288"/>
      <c r="B424" s="289"/>
      <c r="C424" s="290">
        <v>1</v>
      </c>
      <c r="D424" s="291" t="s">
        <v>319</v>
      </c>
      <c r="E424" s="273" t="s">
        <v>178</v>
      </c>
      <c r="F424" s="292"/>
      <c r="G424" s="293"/>
      <c r="H424" s="294"/>
      <c r="I424" s="295">
        <f t="shared" si="62"/>
        <v>0</v>
      </c>
      <c r="K424" s="297"/>
      <c r="L424" s="298">
        <v>0</v>
      </c>
      <c r="M424" s="299">
        <f t="shared" si="63"/>
        <v>0</v>
      </c>
      <c r="O424" s="297"/>
      <c r="P424" s="295">
        <f t="shared" si="64"/>
        <v>0</v>
      </c>
    </row>
    <row r="425" spans="1:16" s="296" customFormat="1" x14ac:dyDescent="0.25">
      <c r="A425" s="346"/>
      <c r="B425" s="347"/>
      <c r="C425" s="348"/>
      <c r="D425" s="349"/>
      <c r="E425" s="350"/>
      <c r="F425" s="351"/>
      <c r="G425" s="352"/>
      <c r="H425" s="353"/>
      <c r="I425" s="295"/>
      <c r="K425" s="354"/>
      <c r="L425" s="298"/>
      <c r="M425" s="299"/>
      <c r="O425" s="354"/>
      <c r="P425" s="295"/>
    </row>
    <row r="426" spans="1:16" s="296" customFormat="1" x14ac:dyDescent="0.25">
      <c r="A426" s="346">
        <v>13</v>
      </c>
      <c r="B426" s="347">
        <v>6</v>
      </c>
      <c r="C426" s="348"/>
      <c r="D426" s="349" t="s">
        <v>277</v>
      </c>
      <c r="E426" s="350"/>
      <c r="F426" s="351"/>
      <c r="G426" s="377"/>
      <c r="H426" s="378"/>
      <c r="I426" s="295"/>
      <c r="K426" s="354"/>
      <c r="L426" s="298"/>
      <c r="M426" s="299"/>
      <c r="O426" s="354"/>
      <c r="P426" s="295"/>
    </row>
    <row r="427" spans="1:16" s="296" customFormat="1" x14ac:dyDescent="0.25">
      <c r="A427" s="312"/>
      <c r="B427" s="313"/>
      <c r="C427" s="302"/>
      <c r="D427" s="314"/>
      <c r="E427" s="304"/>
      <c r="F427" s="305"/>
      <c r="G427" s="321"/>
      <c r="H427" s="317"/>
      <c r="I427" s="295"/>
      <c r="K427" s="354"/>
      <c r="L427" s="298"/>
      <c r="M427" s="299"/>
      <c r="O427" s="354"/>
      <c r="P427" s="295"/>
    </row>
    <row r="428" spans="1:16" s="296" customFormat="1" ht="17.399999999999999" x14ac:dyDescent="0.25">
      <c r="A428" s="288"/>
      <c r="B428" s="289"/>
      <c r="C428" s="290">
        <v>1</v>
      </c>
      <c r="D428" s="291" t="s">
        <v>362</v>
      </c>
      <c r="E428" s="273" t="s">
        <v>178</v>
      </c>
      <c r="F428" s="292"/>
      <c r="G428" s="293"/>
      <c r="H428" s="294"/>
      <c r="I428" s="295">
        <f t="shared" si="62"/>
        <v>0</v>
      </c>
      <c r="K428" s="297"/>
      <c r="L428" s="298">
        <v>0</v>
      </c>
      <c r="M428" s="299">
        <f t="shared" si="63"/>
        <v>0</v>
      </c>
      <c r="O428" s="297"/>
      <c r="P428" s="295">
        <f t="shared" si="64"/>
        <v>0</v>
      </c>
    </row>
    <row r="429" spans="1:16" s="296" customFormat="1" x14ac:dyDescent="0.25">
      <c r="A429" s="346"/>
      <c r="B429" s="347"/>
      <c r="C429" s="348"/>
      <c r="D429" s="349"/>
      <c r="E429" s="350"/>
      <c r="F429" s="351"/>
      <c r="G429" s="352"/>
      <c r="H429" s="353"/>
      <c r="I429" s="295"/>
      <c r="K429" s="354"/>
      <c r="L429" s="298"/>
      <c r="M429" s="299"/>
      <c r="O429" s="354"/>
      <c r="P429" s="295"/>
    </row>
    <row r="430" spans="1:16" s="296" customFormat="1" x14ac:dyDescent="0.25">
      <c r="A430" s="346">
        <v>13</v>
      </c>
      <c r="B430" s="347">
        <v>7</v>
      </c>
      <c r="C430" s="348"/>
      <c r="D430" s="349" t="s">
        <v>278</v>
      </c>
      <c r="E430" s="350"/>
      <c r="F430" s="351"/>
      <c r="G430" s="377"/>
      <c r="H430" s="378"/>
      <c r="I430" s="295"/>
      <c r="K430" s="354"/>
      <c r="L430" s="298"/>
      <c r="M430" s="299"/>
      <c r="O430" s="354"/>
      <c r="P430" s="295"/>
    </row>
    <row r="431" spans="1:16" s="296" customFormat="1" x14ac:dyDescent="0.25">
      <c r="A431" s="312"/>
      <c r="B431" s="313"/>
      <c r="C431" s="302"/>
      <c r="D431" s="314"/>
      <c r="E431" s="304"/>
      <c r="F431" s="305"/>
      <c r="G431" s="321"/>
      <c r="H431" s="317"/>
      <c r="I431" s="295"/>
      <c r="K431" s="354"/>
      <c r="L431" s="298"/>
      <c r="M431" s="299"/>
      <c r="O431" s="354"/>
      <c r="P431" s="295"/>
    </row>
    <row r="432" spans="1:16" s="296" customFormat="1" x14ac:dyDescent="0.25">
      <c r="A432" s="288"/>
      <c r="B432" s="289"/>
      <c r="C432" s="290">
        <v>1</v>
      </c>
      <c r="D432" s="291" t="s">
        <v>363</v>
      </c>
      <c r="E432" s="273" t="s">
        <v>86</v>
      </c>
      <c r="F432" s="292"/>
      <c r="G432" s="293"/>
      <c r="H432" s="294"/>
      <c r="I432" s="295">
        <f t="shared" si="62"/>
        <v>0</v>
      </c>
      <c r="K432" s="297"/>
      <c r="L432" s="298">
        <v>0</v>
      </c>
      <c r="M432" s="299">
        <f t="shared" si="63"/>
        <v>0</v>
      </c>
      <c r="O432" s="297"/>
      <c r="P432" s="295">
        <f t="shared" si="64"/>
        <v>0</v>
      </c>
    </row>
    <row r="433" spans="1:16" s="296" customFormat="1" x14ac:dyDescent="0.25">
      <c r="A433" s="288"/>
      <c r="B433" s="289"/>
      <c r="C433" s="290"/>
      <c r="D433" s="291" t="s">
        <v>297</v>
      </c>
      <c r="E433" s="273"/>
      <c r="F433" s="292"/>
      <c r="G433" s="293"/>
      <c r="H433" s="294"/>
      <c r="I433" s="295">
        <f t="shared" si="62"/>
        <v>0</v>
      </c>
      <c r="K433" s="297"/>
      <c r="L433" s="298">
        <v>0</v>
      </c>
      <c r="M433" s="299">
        <f t="shared" si="63"/>
        <v>0</v>
      </c>
      <c r="O433" s="297"/>
      <c r="P433" s="295">
        <f t="shared" si="64"/>
        <v>0</v>
      </c>
    </row>
    <row r="434" spans="1:16" s="296" customFormat="1" x14ac:dyDescent="0.25">
      <c r="A434" s="346"/>
      <c r="B434" s="347"/>
      <c r="C434" s="348"/>
      <c r="D434" s="349"/>
      <c r="E434" s="350"/>
      <c r="F434" s="351"/>
      <c r="G434" s="352"/>
      <c r="H434" s="353"/>
      <c r="I434" s="318"/>
      <c r="K434" s="354"/>
      <c r="L434" s="379"/>
      <c r="M434" s="318"/>
      <c r="O434" s="354"/>
      <c r="P434" s="318"/>
    </row>
    <row r="435" spans="1:16" s="296" customFormat="1" ht="16.2" thickBot="1" x14ac:dyDescent="0.3">
      <c r="A435" s="312"/>
      <c r="B435" s="313"/>
      <c r="C435" s="302"/>
      <c r="D435" s="303" t="s">
        <v>42</v>
      </c>
      <c r="E435" s="362"/>
      <c r="F435" s="305"/>
      <c r="G435" s="321"/>
      <c r="H435" s="317"/>
      <c r="I435" s="322">
        <f>SUM(I399:I434)</f>
        <v>0</v>
      </c>
      <c r="K435" s="380"/>
      <c r="L435" s="379"/>
      <c r="M435" s="322">
        <f>SUM(M399:M434)</f>
        <v>0</v>
      </c>
      <c r="O435" s="319"/>
      <c r="P435" s="322">
        <f>SUM(P399:P434)</f>
        <v>0</v>
      </c>
    </row>
    <row r="436" spans="1:16" s="296" customFormat="1" ht="15.6" x14ac:dyDescent="0.25">
      <c r="A436" s="312"/>
      <c r="B436" s="313"/>
      <c r="C436" s="302"/>
      <c r="D436" s="303"/>
      <c r="E436" s="362"/>
      <c r="F436" s="305"/>
      <c r="G436" s="321"/>
      <c r="H436" s="317"/>
      <c r="I436" s="381"/>
      <c r="K436" s="380"/>
      <c r="L436" s="379"/>
      <c r="M436" s="381"/>
      <c r="O436" s="319"/>
      <c r="P436" s="381"/>
    </row>
    <row r="437" spans="1:16" s="296" customFormat="1" ht="61.5" customHeight="1" x14ac:dyDescent="0.25">
      <c r="A437" s="382">
        <v>14</v>
      </c>
      <c r="B437" s="383"/>
      <c r="C437" s="384"/>
      <c r="D437" s="385" t="s">
        <v>140</v>
      </c>
      <c r="E437" s="304"/>
      <c r="F437" s="305"/>
      <c r="G437" s="321"/>
      <c r="H437" s="317"/>
      <c r="I437" s="295"/>
      <c r="K437" s="319"/>
      <c r="L437" s="298"/>
      <c r="M437" s="299"/>
      <c r="O437" s="319"/>
      <c r="P437" s="295"/>
    </row>
    <row r="438" spans="1:16" s="296" customFormat="1" ht="51.75" customHeight="1" x14ac:dyDescent="0.25">
      <c r="A438" s="300"/>
      <c r="B438" s="301"/>
      <c r="C438" s="302"/>
      <c r="D438" s="303"/>
      <c r="E438" s="304"/>
      <c r="F438" s="305"/>
      <c r="G438" s="321"/>
      <c r="H438" s="317"/>
      <c r="I438" s="295"/>
      <c r="K438" s="319"/>
      <c r="L438" s="298"/>
      <c r="M438" s="299"/>
      <c r="O438" s="319"/>
      <c r="P438" s="295"/>
    </row>
    <row r="439" spans="1:16" s="296" customFormat="1" x14ac:dyDescent="0.25">
      <c r="A439" s="427"/>
      <c r="B439" s="428">
        <v>1</v>
      </c>
      <c r="C439" s="429"/>
      <c r="D439" s="430" t="s">
        <v>411</v>
      </c>
      <c r="E439" s="431" t="s">
        <v>82</v>
      </c>
      <c r="F439" s="292"/>
      <c r="G439" s="293"/>
      <c r="H439" s="294"/>
      <c r="I439" s="295"/>
      <c r="K439" s="297"/>
      <c r="L439" s="298"/>
      <c r="M439" s="299"/>
      <c r="O439" s="297"/>
      <c r="P439" s="295"/>
    </row>
    <row r="440" spans="1:16" s="296" customFormat="1" x14ac:dyDescent="0.25">
      <c r="A440" s="427"/>
      <c r="B440" s="428">
        <v>2</v>
      </c>
      <c r="C440" s="429"/>
      <c r="D440" s="430" t="s">
        <v>412</v>
      </c>
      <c r="E440" s="431" t="s">
        <v>82</v>
      </c>
      <c r="F440" s="292"/>
      <c r="G440" s="293"/>
      <c r="H440" s="294"/>
      <c r="I440" s="295"/>
      <c r="K440" s="297"/>
      <c r="L440" s="298"/>
      <c r="M440" s="299"/>
      <c r="O440" s="297"/>
      <c r="P440" s="295"/>
    </row>
    <row r="441" spans="1:16" s="296" customFormat="1" ht="30" x14ac:dyDescent="0.25">
      <c r="A441" s="427"/>
      <c r="B441" s="428">
        <v>3</v>
      </c>
      <c r="C441" s="429"/>
      <c r="D441" s="430" t="s">
        <v>413</v>
      </c>
      <c r="E441" s="431" t="s">
        <v>82</v>
      </c>
      <c r="F441" s="292"/>
      <c r="G441" s="293"/>
      <c r="H441" s="294"/>
      <c r="I441" s="295"/>
      <c r="K441" s="297"/>
      <c r="L441" s="298"/>
      <c r="M441" s="299"/>
      <c r="O441" s="297"/>
      <c r="P441" s="295"/>
    </row>
    <row r="442" spans="1:16" s="296" customFormat="1" x14ac:dyDescent="0.25">
      <c r="A442" s="427"/>
      <c r="B442" s="428">
        <v>4</v>
      </c>
      <c r="C442" s="429"/>
      <c r="D442" s="430" t="s">
        <v>414</v>
      </c>
      <c r="E442" s="431" t="s">
        <v>82</v>
      </c>
      <c r="F442" s="292"/>
      <c r="G442" s="293"/>
      <c r="H442" s="294"/>
      <c r="I442" s="295"/>
      <c r="K442" s="297"/>
      <c r="L442" s="298"/>
      <c r="M442" s="299"/>
      <c r="O442" s="297"/>
      <c r="P442" s="295"/>
    </row>
    <row r="443" spans="1:16" s="296" customFormat="1" x14ac:dyDescent="0.25">
      <c r="A443" s="427"/>
      <c r="B443" s="428">
        <v>5</v>
      </c>
      <c r="C443" s="429"/>
      <c r="D443" s="430" t="s">
        <v>415</v>
      </c>
      <c r="E443" s="431" t="s">
        <v>82</v>
      </c>
      <c r="F443" s="292"/>
      <c r="G443" s="293"/>
      <c r="H443" s="294"/>
      <c r="I443" s="295"/>
      <c r="K443" s="297"/>
      <c r="L443" s="298"/>
      <c r="M443" s="299"/>
      <c r="O443" s="297"/>
      <c r="P443" s="295"/>
    </row>
    <row r="444" spans="1:16" s="296" customFormat="1" x14ac:dyDescent="0.25">
      <c r="A444" s="427"/>
      <c r="B444" s="428">
        <v>6</v>
      </c>
      <c r="C444" s="429"/>
      <c r="D444" s="430" t="s">
        <v>416</v>
      </c>
      <c r="E444" s="431" t="s">
        <v>82</v>
      </c>
      <c r="F444" s="292"/>
      <c r="G444" s="293"/>
      <c r="H444" s="294"/>
      <c r="I444" s="295"/>
      <c r="K444" s="297"/>
      <c r="L444" s="298"/>
      <c r="M444" s="299"/>
      <c r="O444" s="297"/>
      <c r="P444" s="295"/>
    </row>
    <row r="445" spans="1:16" s="296" customFormat="1" x14ac:dyDescent="0.25">
      <c r="A445" s="427"/>
      <c r="B445" s="428">
        <v>7</v>
      </c>
      <c r="C445" s="429"/>
      <c r="D445" s="430" t="s">
        <v>417</v>
      </c>
      <c r="E445" s="431" t="s">
        <v>82</v>
      </c>
      <c r="F445" s="292"/>
      <c r="G445" s="293"/>
      <c r="H445" s="294"/>
      <c r="I445" s="295"/>
      <c r="K445" s="297"/>
      <c r="L445" s="298"/>
      <c r="M445" s="299"/>
      <c r="O445" s="297"/>
      <c r="P445" s="295"/>
    </row>
    <row r="446" spans="1:16" s="296" customFormat="1" x14ac:dyDescent="0.25">
      <c r="A446" s="427"/>
      <c r="B446" s="428">
        <v>8</v>
      </c>
      <c r="C446" s="429"/>
      <c r="D446" s="430" t="s">
        <v>418</v>
      </c>
      <c r="E446" s="431" t="s">
        <v>82</v>
      </c>
      <c r="F446" s="292"/>
      <c r="G446" s="293"/>
      <c r="H446" s="294"/>
      <c r="I446" s="295"/>
      <c r="K446" s="297"/>
      <c r="L446" s="298"/>
      <c r="M446" s="299"/>
      <c r="O446" s="297"/>
      <c r="P446" s="295"/>
    </row>
    <row r="447" spans="1:16" s="296" customFormat="1" x14ac:dyDescent="0.25">
      <c r="A447" s="427"/>
      <c r="B447" s="428">
        <v>9</v>
      </c>
      <c r="C447" s="429"/>
      <c r="D447" s="430" t="s">
        <v>419</v>
      </c>
      <c r="E447" s="431" t="s">
        <v>82</v>
      </c>
      <c r="F447" s="292"/>
      <c r="G447" s="293"/>
      <c r="H447" s="294"/>
      <c r="I447" s="295"/>
      <c r="K447" s="297"/>
      <c r="L447" s="298"/>
      <c r="M447" s="299"/>
      <c r="O447" s="297"/>
      <c r="P447" s="295"/>
    </row>
    <row r="448" spans="1:16" s="296" customFormat="1" x14ac:dyDescent="0.25">
      <c r="A448" s="427"/>
      <c r="B448" s="428">
        <v>10</v>
      </c>
      <c r="C448" s="429"/>
      <c r="D448" s="430" t="s">
        <v>420</v>
      </c>
      <c r="E448" s="431" t="s">
        <v>82</v>
      </c>
      <c r="F448" s="292"/>
      <c r="G448" s="293"/>
      <c r="H448" s="294"/>
      <c r="I448" s="295"/>
      <c r="K448" s="297"/>
      <c r="L448" s="298"/>
      <c r="M448" s="299"/>
      <c r="O448" s="297"/>
      <c r="P448" s="295"/>
    </row>
    <row r="449" spans="1:16" s="296" customFormat="1" x14ac:dyDescent="0.25">
      <c r="A449" s="427"/>
      <c r="B449" s="428">
        <v>11</v>
      </c>
      <c r="C449" s="429"/>
      <c r="D449" s="430" t="s">
        <v>421</v>
      </c>
      <c r="E449" s="431" t="s">
        <v>82</v>
      </c>
      <c r="F449" s="292"/>
      <c r="G449" s="293"/>
      <c r="H449" s="294"/>
      <c r="I449" s="295"/>
      <c r="K449" s="297"/>
      <c r="L449" s="298"/>
      <c r="M449" s="299"/>
      <c r="O449" s="297"/>
      <c r="P449" s="295"/>
    </row>
    <row r="450" spans="1:16" s="296" customFormat="1" x14ac:dyDescent="0.25">
      <c r="A450" s="427"/>
      <c r="B450" s="428">
        <v>12</v>
      </c>
      <c r="C450" s="429"/>
      <c r="D450" s="430" t="s">
        <v>422</v>
      </c>
      <c r="E450" s="431" t="s">
        <v>82</v>
      </c>
      <c r="F450" s="292"/>
      <c r="G450" s="293"/>
      <c r="H450" s="294"/>
      <c r="I450" s="295"/>
      <c r="K450" s="297"/>
      <c r="L450" s="298"/>
      <c r="M450" s="299"/>
      <c r="O450" s="297"/>
      <c r="P450" s="295"/>
    </row>
    <row r="451" spans="1:16" s="296" customFormat="1" x14ac:dyDescent="0.25">
      <c r="A451" s="427"/>
      <c r="B451" s="428">
        <v>13</v>
      </c>
      <c r="C451" s="429"/>
      <c r="D451" s="430" t="s">
        <v>423</v>
      </c>
      <c r="E451" s="431" t="s">
        <v>82</v>
      </c>
      <c r="F451" s="292"/>
      <c r="G451" s="293"/>
      <c r="H451" s="294"/>
      <c r="I451" s="295"/>
      <c r="K451" s="297"/>
      <c r="L451" s="298"/>
      <c r="M451" s="299"/>
      <c r="O451" s="297"/>
      <c r="P451" s="295"/>
    </row>
    <row r="452" spans="1:16" s="296" customFormat="1" x14ac:dyDescent="0.25">
      <c r="A452" s="427"/>
      <c r="B452" s="428">
        <v>14</v>
      </c>
      <c r="C452" s="429"/>
      <c r="D452" s="430" t="s">
        <v>424</v>
      </c>
      <c r="E452" s="431" t="s">
        <v>82</v>
      </c>
      <c r="F452" s="292"/>
      <c r="G452" s="293"/>
      <c r="H452" s="294"/>
      <c r="I452" s="295"/>
      <c r="K452" s="297"/>
      <c r="L452" s="298"/>
      <c r="M452" s="299"/>
      <c r="O452" s="297"/>
      <c r="P452" s="295"/>
    </row>
    <row r="453" spans="1:16" s="296" customFormat="1" x14ac:dyDescent="0.25">
      <c r="A453" s="427"/>
      <c r="B453" s="428">
        <v>15</v>
      </c>
      <c r="C453" s="429"/>
      <c r="D453" s="430" t="s">
        <v>425</v>
      </c>
      <c r="E453" s="431" t="s">
        <v>82</v>
      </c>
      <c r="F453" s="292"/>
      <c r="G453" s="293"/>
      <c r="H453" s="294"/>
      <c r="I453" s="295"/>
      <c r="K453" s="297"/>
      <c r="L453" s="298"/>
      <c r="M453" s="299"/>
      <c r="O453" s="297"/>
      <c r="P453" s="295"/>
    </row>
    <row r="454" spans="1:16" s="296" customFormat="1" x14ac:dyDescent="0.25">
      <c r="A454" s="427"/>
      <c r="B454" s="428">
        <v>16</v>
      </c>
      <c r="C454" s="429"/>
      <c r="D454" s="430" t="s">
        <v>426</v>
      </c>
      <c r="E454" s="431" t="s">
        <v>29</v>
      </c>
      <c r="F454" s="292"/>
      <c r="G454" s="293"/>
      <c r="H454" s="294"/>
      <c r="I454" s="295"/>
      <c r="K454" s="297"/>
      <c r="L454" s="298"/>
      <c r="M454" s="299"/>
      <c r="O454" s="297"/>
      <c r="P454" s="295"/>
    </row>
    <row r="455" spans="1:16" s="296" customFormat="1" x14ac:dyDescent="0.25">
      <c r="A455" s="427"/>
      <c r="B455" s="428">
        <v>17</v>
      </c>
      <c r="C455" s="429"/>
      <c r="D455" s="430" t="s">
        <v>427</v>
      </c>
      <c r="E455" s="431" t="s">
        <v>26</v>
      </c>
      <c r="F455" s="292"/>
      <c r="G455" s="293"/>
      <c r="H455" s="294"/>
      <c r="I455" s="295"/>
      <c r="K455" s="297"/>
      <c r="L455" s="298"/>
      <c r="M455" s="299"/>
      <c r="O455" s="297"/>
      <c r="P455" s="295"/>
    </row>
    <row r="456" spans="1:16" s="296" customFormat="1" x14ac:dyDescent="0.25">
      <c r="A456" s="427"/>
      <c r="B456" s="428">
        <v>18</v>
      </c>
      <c r="C456" s="429"/>
      <c r="D456" s="430" t="s">
        <v>428</v>
      </c>
      <c r="E456" s="431" t="s">
        <v>26</v>
      </c>
      <c r="F456" s="292"/>
      <c r="G456" s="293"/>
      <c r="H456" s="294"/>
      <c r="I456" s="295"/>
      <c r="K456" s="297"/>
      <c r="L456" s="298"/>
      <c r="M456" s="299"/>
      <c r="O456" s="297"/>
      <c r="P456" s="295"/>
    </row>
    <row r="457" spans="1:16" s="296" customFormat="1" x14ac:dyDescent="0.25">
      <c r="A457" s="427"/>
      <c r="B457" s="428">
        <v>19</v>
      </c>
      <c r="C457" s="432"/>
      <c r="D457" s="430" t="s">
        <v>429</v>
      </c>
      <c r="E457" s="433" t="s">
        <v>26</v>
      </c>
      <c r="F457" s="292"/>
      <c r="G457" s="293"/>
      <c r="H457" s="294"/>
      <c r="I457" s="295"/>
      <c r="K457" s="297"/>
      <c r="L457" s="298"/>
      <c r="M457" s="299"/>
      <c r="O457" s="297"/>
      <c r="P457" s="295"/>
    </row>
    <row r="458" spans="1:16" s="296" customFormat="1" x14ac:dyDescent="0.25">
      <c r="A458" s="427"/>
      <c r="B458" s="428">
        <v>20</v>
      </c>
      <c r="C458" s="432"/>
      <c r="D458" s="430" t="s">
        <v>430</v>
      </c>
      <c r="E458" s="433" t="s">
        <v>26</v>
      </c>
      <c r="F458" s="292"/>
      <c r="G458" s="293"/>
      <c r="H458" s="294"/>
      <c r="I458" s="295"/>
      <c r="K458" s="297"/>
      <c r="L458" s="298"/>
      <c r="M458" s="299"/>
      <c r="O458" s="297"/>
      <c r="P458" s="295"/>
    </row>
    <row r="459" spans="1:16" s="296" customFormat="1" x14ac:dyDescent="0.25">
      <c r="A459" s="427"/>
      <c r="B459" s="428">
        <v>21</v>
      </c>
      <c r="C459" s="432"/>
      <c r="D459" s="430" t="s">
        <v>431</v>
      </c>
      <c r="E459" s="433" t="s">
        <v>26</v>
      </c>
      <c r="F459" s="292"/>
      <c r="G459" s="293"/>
      <c r="H459" s="294"/>
      <c r="I459" s="295"/>
      <c r="K459" s="297"/>
      <c r="L459" s="298"/>
      <c r="M459" s="299"/>
      <c r="O459" s="297"/>
      <c r="P459" s="295"/>
    </row>
    <row r="460" spans="1:16" s="296" customFormat="1" x14ac:dyDescent="0.25">
      <c r="A460" s="427"/>
      <c r="B460" s="428">
        <v>22</v>
      </c>
      <c r="C460" s="432"/>
      <c r="D460" s="430" t="s">
        <v>432</v>
      </c>
      <c r="E460" s="433" t="s">
        <v>26</v>
      </c>
      <c r="F460" s="292"/>
      <c r="G460" s="293"/>
      <c r="H460" s="294"/>
      <c r="I460" s="295"/>
      <c r="K460" s="297"/>
      <c r="L460" s="298"/>
      <c r="M460" s="299"/>
      <c r="O460" s="297"/>
      <c r="P460" s="295"/>
    </row>
    <row r="461" spans="1:16" s="296" customFormat="1" x14ac:dyDescent="0.25">
      <c r="A461" s="427"/>
      <c r="B461" s="428">
        <v>23</v>
      </c>
      <c r="C461" s="432"/>
      <c r="D461" s="430" t="s">
        <v>433</v>
      </c>
      <c r="E461" s="433" t="s">
        <v>26</v>
      </c>
      <c r="F461" s="292"/>
      <c r="G461" s="293"/>
      <c r="H461" s="294"/>
      <c r="I461" s="295"/>
      <c r="K461" s="297"/>
      <c r="L461" s="298"/>
      <c r="M461" s="299"/>
      <c r="O461" s="297"/>
      <c r="P461" s="295"/>
    </row>
    <row r="462" spans="1:16" s="296" customFormat="1" x14ac:dyDescent="0.25">
      <c r="A462" s="427"/>
      <c r="B462" s="428">
        <v>24</v>
      </c>
      <c r="C462" s="432"/>
      <c r="D462" s="434" t="s">
        <v>434</v>
      </c>
      <c r="E462" s="433" t="s">
        <v>26</v>
      </c>
      <c r="F462" s="292"/>
      <c r="G462" s="293"/>
      <c r="H462" s="294"/>
      <c r="I462" s="295"/>
      <c r="K462" s="297"/>
      <c r="L462" s="298"/>
      <c r="M462" s="299"/>
      <c r="O462" s="297"/>
      <c r="P462" s="295"/>
    </row>
    <row r="463" spans="1:16" s="296" customFormat="1" x14ac:dyDescent="0.25">
      <c r="A463" s="427"/>
      <c r="B463" s="428">
        <v>25</v>
      </c>
      <c r="C463" s="432"/>
      <c r="D463" s="430" t="s">
        <v>435</v>
      </c>
      <c r="E463" s="433" t="s">
        <v>26</v>
      </c>
      <c r="F463" s="292"/>
      <c r="G463" s="293"/>
      <c r="H463" s="294"/>
      <c r="I463" s="295"/>
      <c r="K463" s="297"/>
      <c r="L463" s="298"/>
      <c r="M463" s="299"/>
      <c r="O463" s="297"/>
      <c r="P463" s="295"/>
    </row>
    <row r="464" spans="1:16" s="296" customFormat="1" x14ac:dyDescent="0.25">
      <c r="A464" s="427"/>
      <c r="B464" s="428">
        <v>26</v>
      </c>
      <c r="C464" s="432"/>
      <c r="D464" s="435" t="s">
        <v>436</v>
      </c>
      <c r="E464" s="433" t="s">
        <v>437</v>
      </c>
      <c r="F464" s="292"/>
      <c r="G464" s="293"/>
      <c r="H464" s="294"/>
      <c r="I464" s="295"/>
      <c r="K464" s="297"/>
      <c r="L464" s="298"/>
      <c r="M464" s="299"/>
      <c r="O464" s="297"/>
      <c r="P464" s="295"/>
    </row>
    <row r="465" spans="1:16" s="296" customFormat="1" x14ac:dyDescent="0.25">
      <c r="A465" s="427"/>
      <c r="B465" s="428">
        <v>27</v>
      </c>
      <c r="C465" s="432"/>
      <c r="D465" s="435" t="s">
        <v>438</v>
      </c>
      <c r="E465" s="433"/>
      <c r="F465" s="292"/>
      <c r="G465" s="293"/>
      <c r="H465" s="294"/>
      <c r="I465" s="295"/>
      <c r="K465" s="297"/>
      <c r="L465" s="298"/>
      <c r="M465" s="299"/>
      <c r="O465" s="297"/>
      <c r="P465" s="295"/>
    </row>
    <row r="466" spans="1:16" s="296" customFormat="1" x14ac:dyDescent="0.25">
      <c r="A466" s="427"/>
      <c r="B466" s="428"/>
      <c r="C466" s="432">
        <v>1</v>
      </c>
      <c r="D466" s="435" t="s">
        <v>439</v>
      </c>
      <c r="E466" s="433" t="s">
        <v>26</v>
      </c>
      <c r="F466" s="292"/>
      <c r="G466" s="293"/>
      <c r="H466" s="294"/>
      <c r="I466" s="295"/>
      <c r="K466" s="297"/>
      <c r="L466" s="298"/>
      <c r="M466" s="299"/>
      <c r="O466" s="297"/>
      <c r="P466" s="295"/>
    </row>
    <row r="467" spans="1:16" s="296" customFormat="1" x14ac:dyDescent="0.25">
      <c r="A467" s="427"/>
      <c r="B467" s="428"/>
      <c r="C467" s="432">
        <v>2</v>
      </c>
      <c r="D467" s="435" t="s">
        <v>440</v>
      </c>
      <c r="E467" s="433" t="s">
        <v>26</v>
      </c>
      <c r="F467" s="292"/>
      <c r="G467" s="293"/>
      <c r="H467" s="294"/>
      <c r="I467" s="295"/>
      <c r="K467" s="297"/>
      <c r="L467" s="298"/>
      <c r="M467" s="299"/>
      <c r="O467" s="297"/>
      <c r="P467" s="295"/>
    </row>
    <row r="468" spans="1:16" s="296" customFormat="1" x14ac:dyDescent="0.25">
      <c r="A468" s="427"/>
      <c r="B468" s="428"/>
      <c r="C468" s="432">
        <v>3</v>
      </c>
      <c r="D468" s="435" t="s">
        <v>441</v>
      </c>
      <c r="E468" s="433" t="s">
        <v>26</v>
      </c>
      <c r="F468" s="292"/>
      <c r="G468" s="293"/>
      <c r="H468" s="294"/>
      <c r="I468" s="295"/>
      <c r="K468" s="297"/>
      <c r="L468" s="298"/>
      <c r="M468" s="299"/>
      <c r="O468" s="297"/>
      <c r="P468" s="295"/>
    </row>
    <row r="469" spans="1:16" s="296" customFormat="1" x14ac:dyDescent="0.25">
      <c r="A469" s="427"/>
      <c r="B469" s="428"/>
      <c r="C469" s="432">
        <v>4</v>
      </c>
      <c r="D469" s="435" t="s">
        <v>442</v>
      </c>
      <c r="E469" s="433" t="s">
        <v>26</v>
      </c>
      <c r="F469" s="292"/>
      <c r="G469" s="293"/>
      <c r="H469" s="294"/>
      <c r="I469" s="295"/>
      <c r="K469" s="297"/>
      <c r="L469" s="298"/>
      <c r="M469" s="299"/>
      <c r="O469" s="297"/>
      <c r="P469" s="295"/>
    </row>
    <row r="470" spans="1:16" s="296" customFormat="1" x14ac:dyDescent="0.25">
      <c r="A470" s="427"/>
      <c r="B470" s="428"/>
      <c r="C470" s="432">
        <v>5</v>
      </c>
      <c r="D470" s="435" t="s">
        <v>443</v>
      </c>
      <c r="E470" s="433" t="s">
        <v>26</v>
      </c>
      <c r="F470" s="292"/>
      <c r="G470" s="293"/>
      <c r="H470" s="294"/>
      <c r="I470" s="295"/>
      <c r="K470" s="297"/>
      <c r="L470" s="298"/>
      <c r="M470" s="299"/>
      <c r="O470" s="297"/>
      <c r="P470" s="295"/>
    </row>
    <row r="471" spans="1:16" s="296" customFormat="1" x14ac:dyDescent="0.25">
      <c r="A471" s="427"/>
      <c r="B471" s="428"/>
      <c r="C471" s="432">
        <v>6</v>
      </c>
      <c r="D471" s="435" t="s">
        <v>444</v>
      </c>
      <c r="E471" s="433" t="s">
        <v>26</v>
      </c>
      <c r="F471" s="292"/>
      <c r="G471" s="293"/>
      <c r="H471" s="294"/>
      <c r="I471" s="295"/>
      <c r="K471" s="297"/>
      <c r="L471" s="298"/>
      <c r="M471" s="299"/>
      <c r="O471" s="297"/>
      <c r="P471" s="295"/>
    </row>
    <row r="472" spans="1:16" s="296" customFormat="1" x14ac:dyDescent="0.25">
      <c r="A472" s="427"/>
      <c r="B472" s="428"/>
      <c r="C472" s="432">
        <v>7</v>
      </c>
      <c r="D472" s="435" t="s">
        <v>445</v>
      </c>
      <c r="E472" s="433" t="s">
        <v>26</v>
      </c>
      <c r="F472" s="292"/>
      <c r="G472" s="293"/>
      <c r="H472" s="294"/>
      <c r="I472" s="295"/>
      <c r="K472" s="297"/>
      <c r="L472" s="298"/>
      <c r="M472" s="299"/>
      <c r="O472" s="297"/>
      <c r="P472" s="295"/>
    </row>
    <row r="473" spans="1:16" s="296" customFormat="1" x14ac:dyDescent="0.25">
      <c r="A473" s="427"/>
      <c r="B473" s="428"/>
      <c r="C473" s="432">
        <v>8</v>
      </c>
      <c r="D473" s="435" t="s">
        <v>446</v>
      </c>
      <c r="E473" s="433" t="s">
        <v>26</v>
      </c>
      <c r="F473" s="292"/>
      <c r="G473" s="293"/>
      <c r="H473" s="294"/>
      <c r="I473" s="295"/>
      <c r="K473" s="297"/>
      <c r="L473" s="298"/>
      <c r="M473" s="299"/>
      <c r="O473" s="297"/>
      <c r="P473" s="295"/>
    </row>
    <row r="474" spans="1:16" s="296" customFormat="1" x14ac:dyDescent="0.25">
      <c r="A474" s="427"/>
      <c r="B474" s="428"/>
      <c r="C474" s="432">
        <v>9</v>
      </c>
      <c r="D474" s="435" t="s">
        <v>447</v>
      </c>
      <c r="E474" s="433" t="s">
        <v>26</v>
      </c>
      <c r="F474" s="292"/>
      <c r="G474" s="293"/>
      <c r="H474" s="294"/>
      <c r="I474" s="295"/>
      <c r="K474" s="297"/>
      <c r="L474" s="298"/>
      <c r="M474" s="299"/>
      <c r="O474" s="297"/>
      <c r="P474" s="295"/>
    </row>
    <row r="475" spans="1:16" s="296" customFormat="1" x14ac:dyDescent="0.25">
      <c r="A475" s="427"/>
      <c r="B475" s="428"/>
      <c r="C475" s="432">
        <v>10</v>
      </c>
      <c r="D475" s="435" t="s">
        <v>448</v>
      </c>
      <c r="E475" s="433" t="s">
        <v>26</v>
      </c>
      <c r="F475" s="292"/>
      <c r="G475" s="293"/>
      <c r="H475" s="294"/>
      <c r="I475" s="295"/>
      <c r="K475" s="297"/>
      <c r="L475" s="298"/>
      <c r="M475" s="299"/>
      <c r="O475" s="297"/>
      <c r="P475" s="295"/>
    </row>
    <row r="476" spans="1:16" s="296" customFormat="1" x14ac:dyDescent="0.25">
      <c r="A476" s="427"/>
      <c r="B476" s="428"/>
      <c r="C476" s="432">
        <v>11</v>
      </c>
      <c r="D476" s="435" t="s">
        <v>449</v>
      </c>
      <c r="E476" s="433" t="s">
        <v>26</v>
      </c>
      <c r="F476" s="292"/>
      <c r="G476" s="293"/>
      <c r="H476" s="294"/>
      <c r="I476" s="295"/>
      <c r="K476" s="297"/>
      <c r="L476" s="298"/>
      <c r="M476" s="299"/>
      <c r="O476" s="297"/>
      <c r="P476" s="295"/>
    </row>
    <row r="477" spans="1:16" s="296" customFormat="1" x14ac:dyDescent="0.25">
      <c r="A477" s="427"/>
      <c r="B477" s="428"/>
      <c r="C477" s="432">
        <v>12</v>
      </c>
      <c r="D477" s="434" t="s">
        <v>450</v>
      </c>
      <c r="E477" s="433" t="s">
        <v>26</v>
      </c>
      <c r="F477" s="292"/>
      <c r="G477" s="293"/>
      <c r="H477" s="294"/>
      <c r="I477" s="295"/>
      <c r="K477" s="297"/>
      <c r="L477" s="298"/>
      <c r="M477" s="299"/>
      <c r="O477" s="297"/>
      <c r="P477" s="295"/>
    </row>
    <row r="478" spans="1:16" s="296" customFormat="1" x14ac:dyDescent="0.25">
      <c r="A478" s="427"/>
      <c r="B478" s="428">
        <v>28</v>
      </c>
      <c r="C478" s="432"/>
      <c r="D478" s="430" t="s">
        <v>451</v>
      </c>
      <c r="E478" s="433" t="s">
        <v>437</v>
      </c>
      <c r="F478" s="292"/>
      <c r="G478" s="293"/>
      <c r="H478" s="294"/>
      <c r="I478" s="295"/>
      <c r="K478" s="297"/>
      <c r="L478" s="298"/>
      <c r="M478" s="299"/>
      <c r="O478" s="297"/>
      <c r="P478" s="295"/>
    </row>
    <row r="479" spans="1:16" s="296" customFormat="1" ht="30" x14ac:dyDescent="0.25">
      <c r="A479" s="427"/>
      <c r="B479" s="428">
        <v>29</v>
      </c>
      <c r="C479" s="432"/>
      <c r="D479" s="430" t="s">
        <v>452</v>
      </c>
      <c r="E479" s="433" t="s">
        <v>437</v>
      </c>
      <c r="F479" s="292"/>
      <c r="G479" s="293"/>
      <c r="H479" s="294"/>
      <c r="I479" s="295"/>
      <c r="K479" s="297"/>
      <c r="L479" s="298"/>
      <c r="M479" s="299"/>
      <c r="O479" s="297"/>
      <c r="P479" s="295"/>
    </row>
    <row r="480" spans="1:16" s="296" customFormat="1" x14ac:dyDescent="0.25">
      <c r="A480" s="427"/>
      <c r="B480" s="428">
        <v>30</v>
      </c>
      <c r="C480" s="432"/>
      <c r="D480" s="430" t="s">
        <v>453</v>
      </c>
      <c r="E480" s="433" t="s">
        <v>437</v>
      </c>
      <c r="F480" s="292"/>
      <c r="G480" s="293"/>
      <c r="H480" s="294"/>
      <c r="I480" s="295"/>
      <c r="K480" s="297"/>
      <c r="L480" s="298"/>
      <c r="M480" s="299"/>
      <c r="O480" s="297"/>
      <c r="P480" s="295"/>
    </row>
    <row r="481" spans="1:16" s="296" customFormat="1" x14ac:dyDescent="0.25">
      <c r="A481" s="427"/>
      <c r="B481" s="428">
        <v>31</v>
      </c>
      <c r="C481" s="432"/>
      <c r="D481" s="430" t="s">
        <v>454</v>
      </c>
      <c r="E481" s="433" t="s">
        <v>437</v>
      </c>
      <c r="F481" s="292"/>
      <c r="G481" s="293"/>
      <c r="H481" s="294"/>
      <c r="I481" s="295"/>
      <c r="K481" s="297"/>
      <c r="L481" s="298"/>
      <c r="M481" s="299"/>
      <c r="O481" s="297"/>
      <c r="P481" s="295"/>
    </row>
    <row r="482" spans="1:16" s="296" customFormat="1" x14ac:dyDescent="0.25">
      <c r="A482" s="427"/>
      <c r="B482" s="428">
        <v>32</v>
      </c>
      <c r="C482" s="432"/>
      <c r="D482" s="430" t="s">
        <v>455</v>
      </c>
      <c r="E482" s="433" t="s">
        <v>437</v>
      </c>
      <c r="F482" s="292"/>
      <c r="G482" s="293"/>
      <c r="H482" s="294"/>
      <c r="I482" s="295"/>
      <c r="K482" s="297"/>
      <c r="L482" s="298"/>
      <c r="M482" s="299"/>
      <c r="O482" s="297"/>
      <c r="P482" s="295"/>
    </row>
    <row r="483" spans="1:16" s="296" customFormat="1" x14ac:dyDescent="0.25">
      <c r="A483" s="427"/>
      <c r="B483" s="428">
        <v>33</v>
      </c>
      <c r="C483" s="432"/>
      <c r="D483" s="430" t="s">
        <v>456</v>
      </c>
      <c r="E483" s="433" t="s">
        <v>437</v>
      </c>
      <c r="F483" s="292"/>
      <c r="G483" s="293"/>
      <c r="H483" s="294"/>
      <c r="I483" s="295"/>
      <c r="K483" s="297"/>
      <c r="L483" s="298"/>
      <c r="M483" s="299"/>
      <c r="O483" s="297"/>
      <c r="P483" s="295"/>
    </row>
    <row r="484" spans="1:16" s="296" customFormat="1" x14ac:dyDescent="0.25">
      <c r="A484" s="427"/>
      <c r="B484" s="428">
        <v>34</v>
      </c>
      <c r="C484" s="432"/>
      <c r="D484" s="430" t="s">
        <v>457</v>
      </c>
      <c r="E484" s="433" t="s">
        <v>437</v>
      </c>
      <c r="F484" s="292"/>
      <c r="G484" s="293"/>
      <c r="H484" s="294"/>
      <c r="I484" s="295"/>
      <c r="K484" s="297"/>
      <c r="L484" s="298"/>
      <c r="M484" s="299"/>
      <c r="O484" s="297"/>
      <c r="P484" s="295"/>
    </row>
    <row r="485" spans="1:16" s="296" customFormat="1" x14ac:dyDescent="0.25">
      <c r="A485" s="427"/>
      <c r="B485" s="428">
        <v>35</v>
      </c>
      <c r="C485" s="432"/>
      <c r="D485" s="430" t="s">
        <v>458</v>
      </c>
      <c r="E485" s="433" t="s">
        <v>437</v>
      </c>
      <c r="F485" s="292"/>
      <c r="G485" s="293"/>
      <c r="H485" s="294"/>
      <c r="I485" s="295"/>
      <c r="K485" s="297"/>
      <c r="L485" s="298"/>
      <c r="M485" s="299"/>
      <c r="O485" s="297"/>
      <c r="P485" s="295"/>
    </row>
    <row r="486" spans="1:16" s="296" customFormat="1" x14ac:dyDescent="0.25">
      <c r="A486" s="427"/>
      <c r="B486" s="428">
        <v>36</v>
      </c>
      <c r="C486" s="432"/>
      <c r="D486" s="430" t="s">
        <v>459</v>
      </c>
      <c r="E486" s="433" t="s">
        <v>437</v>
      </c>
      <c r="F486" s="292"/>
      <c r="G486" s="293"/>
      <c r="H486" s="294"/>
      <c r="I486" s="295"/>
      <c r="K486" s="297"/>
      <c r="L486" s="298"/>
      <c r="M486" s="299"/>
      <c r="O486" s="297"/>
      <c r="P486" s="295"/>
    </row>
    <row r="487" spans="1:16" s="296" customFormat="1" x14ac:dyDescent="0.25">
      <c r="A487" s="427"/>
      <c r="B487" s="428">
        <v>37</v>
      </c>
      <c r="C487" s="432"/>
      <c r="D487" s="430" t="s">
        <v>460</v>
      </c>
      <c r="E487" s="433" t="s">
        <v>437</v>
      </c>
      <c r="F487" s="292"/>
      <c r="G487" s="293"/>
      <c r="H487" s="294"/>
      <c r="I487" s="295"/>
      <c r="K487" s="297"/>
      <c r="L487" s="298"/>
      <c r="M487" s="299"/>
      <c r="O487" s="297"/>
      <c r="P487" s="295"/>
    </row>
    <row r="488" spans="1:16" s="296" customFormat="1" x14ac:dyDescent="0.25">
      <c r="A488" s="427"/>
      <c r="B488" s="428">
        <v>38</v>
      </c>
      <c r="C488" s="432"/>
      <c r="D488" s="430" t="s">
        <v>461</v>
      </c>
      <c r="E488" s="433" t="s">
        <v>437</v>
      </c>
      <c r="F488" s="292"/>
      <c r="G488" s="293"/>
      <c r="H488" s="294"/>
      <c r="I488" s="295"/>
      <c r="K488" s="297"/>
      <c r="L488" s="298"/>
      <c r="M488" s="299"/>
      <c r="O488" s="297"/>
      <c r="P488" s="295"/>
    </row>
    <row r="489" spans="1:16" s="296" customFormat="1" x14ac:dyDescent="0.25">
      <c r="A489" s="427"/>
      <c r="B489" s="428">
        <v>39</v>
      </c>
      <c r="C489" s="432"/>
      <c r="D489" s="430" t="s">
        <v>462</v>
      </c>
      <c r="E489" s="433" t="s">
        <v>437</v>
      </c>
      <c r="F489" s="292"/>
      <c r="G489" s="293"/>
      <c r="H489" s="294"/>
      <c r="I489" s="295"/>
      <c r="K489" s="297"/>
      <c r="L489" s="298"/>
      <c r="M489" s="299"/>
      <c r="O489" s="297"/>
      <c r="P489" s="295"/>
    </row>
    <row r="490" spans="1:16" s="296" customFormat="1" x14ac:dyDescent="0.25">
      <c r="A490" s="427"/>
      <c r="B490" s="428">
        <v>40</v>
      </c>
      <c r="C490" s="432"/>
      <c r="D490" s="430" t="s">
        <v>463</v>
      </c>
      <c r="E490" s="433" t="s">
        <v>437</v>
      </c>
      <c r="F490" s="292"/>
      <c r="G490" s="293"/>
      <c r="H490" s="294"/>
      <c r="I490" s="295"/>
      <c r="K490" s="297"/>
      <c r="L490" s="298"/>
      <c r="M490" s="299"/>
      <c r="O490" s="297"/>
      <c r="P490" s="295"/>
    </row>
    <row r="491" spans="1:16" s="296" customFormat="1" x14ac:dyDescent="0.25">
      <c r="A491" s="427"/>
      <c r="B491" s="428">
        <v>41</v>
      </c>
      <c r="C491" s="432"/>
      <c r="D491" s="430" t="s">
        <v>464</v>
      </c>
      <c r="E491" s="433" t="s">
        <v>437</v>
      </c>
      <c r="F491" s="292"/>
      <c r="G491" s="293"/>
      <c r="H491" s="294"/>
      <c r="I491" s="295"/>
      <c r="K491" s="297"/>
      <c r="L491" s="298"/>
      <c r="M491" s="299"/>
      <c r="O491" s="297"/>
      <c r="P491" s="295"/>
    </row>
    <row r="492" spans="1:16" s="296" customFormat="1" x14ac:dyDescent="0.25">
      <c r="A492" s="427"/>
      <c r="B492" s="428">
        <v>42</v>
      </c>
      <c r="C492" s="432"/>
      <c r="D492" s="430" t="s">
        <v>465</v>
      </c>
      <c r="E492" s="433" t="s">
        <v>437</v>
      </c>
      <c r="F492" s="292"/>
      <c r="G492" s="293"/>
      <c r="H492" s="294"/>
      <c r="I492" s="295"/>
      <c r="K492" s="297"/>
      <c r="L492" s="298"/>
      <c r="M492" s="299"/>
      <c r="O492" s="297"/>
      <c r="P492" s="295"/>
    </row>
    <row r="493" spans="1:16" s="296" customFormat="1" x14ac:dyDescent="0.25">
      <c r="A493" s="427"/>
      <c r="B493" s="428">
        <v>43</v>
      </c>
      <c r="C493" s="432"/>
      <c r="D493" s="430" t="s">
        <v>466</v>
      </c>
      <c r="E493" s="433" t="s">
        <v>26</v>
      </c>
      <c r="F493" s="292"/>
      <c r="G493" s="293"/>
      <c r="H493" s="294"/>
      <c r="I493" s="295"/>
      <c r="K493" s="297"/>
      <c r="L493" s="298"/>
      <c r="M493" s="299"/>
      <c r="O493" s="297"/>
      <c r="P493" s="295"/>
    </row>
    <row r="494" spans="1:16" s="296" customFormat="1" x14ac:dyDescent="0.25">
      <c r="A494" s="427"/>
      <c r="B494" s="428">
        <v>44</v>
      </c>
      <c r="C494" s="432"/>
      <c r="D494" s="430" t="s">
        <v>467</v>
      </c>
      <c r="E494" s="433" t="s">
        <v>26</v>
      </c>
      <c r="F494" s="292"/>
      <c r="G494" s="293"/>
      <c r="H494" s="294"/>
      <c r="I494" s="295"/>
      <c r="K494" s="297"/>
      <c r="L494" s="298"/>
      <c r="M494" s="299"/>
      <c r="O494" s="297"/>
      <c r="P494" s="295"/>
    </row>
    <row r="495" spans="1:16" s="296" customFormat="1" x14ac:dyDescent="0.25">
      <c r="A495" s="427"/>
      <c r="B495" s="428">
        <v>45</v>
      </c>
      <c r="C495" s="432"/>
      <c r="D495" s="430" t="s">
        <v>468</v>
      </c>
      <c r="E495" s="433" t="s">
        <v>26</v>
      </c>
      <c r="F495" s="292"/>
      <c r="G495" s="293"/>
      <c r="H495" s="294"/>
      <c r="I495" s="295"/>
      <c r="K495" s="297"/>
      <c r="L495" s="298"/>
      <c r="M495" s="299"/>
      <c r="O495" s="297"/>
      <c r="P495" s="295"/>
    </row>
    <row r="496" spans="1:16" s="296" customFormat="1" x14ac:dyDescent="0.25">
      <c r="A496" s="427"/>
      <c r="B496" s="428">
        <v>46</v>
      </c>
      <c r="C496" s="432"/>
      <c r="D496" s="430" t="s">
        <v>469</v>
      </c>
      <c r="E496" s="433" t="s">
        <v>26</v>
      </c>
      <c r="F496" s="292"/>
      <c r="G496" s="293"/>
      <c r="H496" s="294"/>
      <c r="I496" s="295"/>
      <c r="K496" s="297"/>
      <c r="L496" s="298"/>
      <c r="M496" s="299"/>
      <c r="O496" s="297"/>
      <c r="P496" s="295"/>
    </row>
    <row r="497" spans="1:16" s="296" customFormat="1" x14ac:dyDescent="0.25">
      <c r="A497" s="427"/>
      <c r="B497" s="428">
        <v>47</v>
      </c>
      <c r="C497" s="432"/>
      <c r="D497" s="430" t="s">
        <v>470</v>
      </c>
      <c r="E497" s="433" t="s">
        <v>437</v>
      </c>
      <c r="F497" s="292"/>
      <c r="G497" s="293"/>
      <c r="H497" s="294"/>
      <c r="I497" s="295"/>
      <c r="K497" s="297"/>
      <c r="L497" s="298"/>
      <c r="M497" s="299"/>
      <c r="O497" s="297"/>
      <c r="P497" s="295"/>
    </row>
    <row r="498" spans="1:16" s="296" customFormat="1" x14ac:dyDescent="0.25">
      <c r="A498" s="427"/>
      <c r="B498" s="428">
        <v>48</v>
      </c>
      <c r="C498" s="432"/>
      <c r="D498" s="430" t="s">
        <v>471</v>
      </c>
      <c r="E498" s="433" t="s">
        <v>437</v>
      </c>
      <c r="F498" s="292"/>
      <c r="G498" s="293"/>
      <c r="H498" s="294"/>
      <c r="I498" s="295"/>
      <c r="K498" s="297"/>
      <c r="L498" s="298"/>
      <c r="M498" s="299"/>
      <c r="O498" s="297"/>
      <c r="P498" s="295"/>
    </row>
    <row r="499" spans="1:16" s="296" customFormat="1" x14ac:dyDescent="0.25">
      <c r="A499" s="427"/>
      <c r="B499" s="428">
        <v>49</v>
      </c>
      <c r="C499" s="432"/>
      <c r="D499" s="430" t="s">
        <v>472</v>
      </c>
      <c r="E499" s="433" t="s">
        <v>437</v>
      </c>
      <c r="F499" s="292"/>
      <c r="G499" s="293"/>
      <c r="H499" s="294"/>
      <c r="I499" s="295"/>
      <c r="K499" s="297"/>
      <c r="L499" s="298"/>
      <c r="M499" s="299"/>
      <c r="O499" s="297"/>
      <c r="P499" s="295"/>
    </row>
    <row r="500" spans="1:16" s="296" customFormat="1" x14ac:dyDescent="0.25">
      <c r="A500" s="427"/>
      <c r="B500" s="428">
        <v>50</v>
      </c>
      <c r="C500" s="432"/>
      <c r="D500" s="430" t="s">
        <v>473</v>
      </c>
      <c r="E500" s="433" t="s">
        <v>437</v>
      </c>
      <c r="F500" s="292"/>
      <c r="G500" s="293"/>
      <c r="H500" s="294"/>
      <c r="I500" s="295"/>
      <c r="K500" s="297"/>
      <c r="L500" s="298"/>
      <c r="M500" s="299"/>
      <c r="O500" s="297"/>
      <c r="P500" s="295"/>
    </row>
    <row r="501" spans="1:16" s="296" customFormat="1" x14ac:dyDescent="0.25">
      <c r="A501" s="427"/>
      <c r="B501" s="428">
        <v>51</v>
      </c>
      <c r="C501" s="432"/>
      <c r="D501" s="434" t="s">
        <v>474</v>
      </c>
      <c r="E501" s="433" t="s">
        <v>437</v>
      </c>
      <c r="F501" s="292"/>
      <c r="G501" s="293"/>
      <c r="H501" s="294"/>
      <c r="I501" s="295"/>
      <c r="K501" s="297"/>
      <c r="L501" s="298"/>
      <c r="M501" s="299"/>
      <c r="O501" s="297"/>
      <c r="P501" s="295"/>
    </row>
    <row r="502" spans="1:16" s="296" customFormat="1" x14ac:dyDescent="0.25">
      <c r="A502" s="427"/>
      <c r="B502" s="428">
        <v>52</v>
      </c>
      <c r="C502" s="432"/>
      <c r="D502" s="430" t="s">
        <v>475</v>
      </c>
      <c r="E502" s="433" t="s">
        <v>437</v>
      </c>
      <c r="F502" s="292"/>
      <c r="G502" s="293"/>
      <c r="H502" s="294"/>
      <c r="I502" s="295"/>
      <c r="K502" s="297"/>
      <c r="L502" s="298"/>
      <c r="M502" s="299"/>
      <c r="O502" s="297"/>
      <c r="P502" s="295"/>
    </row>
    <row r="503" spans="1:16" s="296" customFormat="1" ht="30" x14ac:dyDescent="0.25">
      <c r="A503" s="427"/>
      <c r="B503" s="428">
        <v>53</v>
      </c>
      <c r="C503" s="432"/>
      <c r="D503" s="430" t="s">
        <v>476</v>
      </c>
      <c r="E503" s="433" t="s">
        <v>26</v>
      </c>
      <c r="F503" s="292"/>
      <c r="G503" s="293"/>
      <c r="H503" s="294"/>
      <c r="I503" s="295"/>
      <c r="K503" s="297"/>
      <c r="L503" s="298"/>
      <c r="M503" s="299"/>
      <c r="O503" s="297"/>
      <c r="P503" s="295"/>
    </row>
    <row r="504" spans="1:16" s="296" customFormat="1" x14ac:dyDescent="0.25">
      <c r="A504" s="427"/>
      <c r="B504" s="428">
        <v>54</v>
      </c>
      <c r="C504" s="432"/>
      <c r="D504" s="430" t="s">
        <v>477</v>
      </c>
      <c r="E504" s="433" t="s">
        <v>26</v>
      </c>
      <c r="F504" s="292"/>
      <c r="G504" s="293"/>
      <c r="H504" s="294"/>
      <c r="I504" s="295"/>
      <c r="K504" s="297"/>
      <c r="L504" s="298"/>
      <c r="M504" s="299"/>
      <c r="O504" s="297"/>
      <c r="P504" s="295"/>
    </row>
    <row r="505" spans="1:16" s="296" customFormat="1" x14ac:dyDescent="0.25">
      <c r="A505" s="427"/>
      <c r="B505" s="428">
        <v>55</v>
      </c>
      <c r="C505" s="432"/>
      <c r="D505" s="430" t="s">
        <v>478</v>
      </c>
      <c r="E505" s="433" t="s">
        <v>26</v>
      </c>
      <c r="F505" s="292"/>
      <c r="G505" s="293"/>
      <c r="H505" s="294"/>
      <c r="I505" s="295"/>
      <c r="K505" s="297"/>
      <c r="L505" s="298"/>
      <c r="M505" s="299"/>
      <c r="O505" s="297"/>
      <c r="P505" s="295"/>
    </row>
    <row r="506" spans="1:16" s="296" customFormat="1" x14ac:dyDescent="0.25">
      <c r="A506" s="427"/>
      <c r="B506" s="428">
        <v>56</v>
      </c>
      <c r="C506" s="432"/>
      <c r="D506" s="430" t="s">
        <v>479</v>
      </c>
      <c r="E506" s="433" t="s">
        <v>437</v>
      </c>
      <c r="F506" s="292"/>
      <c r="G506" s="293"/>
      <c r="H506" s="294"/>
      <c r="I506" s="295"/>
      <c r="K506" s="297"/>
      <c r="L506" s="298"/>
      <c r="M506" s="299"/>
      <c r="O506" s="297"/>
      <c r="P506" s="295"/>
    </row>
    <row r="507" spans="1:16" s="296" customFormat="1" x14ac:dyDescent="0.25">
      <c r="A507" s="427"/>
      <c r="B507" s="428">
        <v>57</v>
      </c>
      <c r="C507" s="432"/>
      <c r="D507" s="430" t="s">
        <v>480</v>
      </c>
      <c r="E507" s="433" t="s">
        <v>437</v>
      </c>
      <c r="F507" s="292"/>
      <c r="G507" s="293"/>
      <c r="H507" s="294"/>
      <c r="I507" s="295"/>
      <c r="K507" s="297"/>
      <c r="L507" s="298"/>
      <c r="M507" s="299"/>
      <c r="O507" s="297"/>
      <c r="P507" s="295"/>
    </row>
    <row r="508" spans="1:16" s="296" customFormat="1" x14ac:dyDescent="0.25">
      <c r="A508" s="427"/>
      <c r="B508" s="428">
        <v>58</v>
      </c>
      <c r="C508" s="432"/>
      <c r="D508" s="430" t="s">
        <v>481</v>
      </c>
      <c r="E508" s="433" t="s">
        <v>437</v>
      </c>
      <c r="F508" s="292"/>
      <c r="G508" s="293"/>
      <c r="H508" s="294"/>
      <c r="I508" s="295"/>
      <c r="K508" s="297"/>
      <c r="L508" s="298"/>
      <c r="M508" s="299"/>
      <c r="O508" s="297"/>
      <c r="P508" s="295"/>
    </row>
    <row r="509" spans="1:16" s="296" customFormat="1" x14ac:dyDescent="0.25">
      <c r="A509" s="427"/>
      <c r="B509" s="428">
        <v>59</v>
      </c>
      <c r="C509" s="432"/>
      <c r="D509" s="430" t="s">
        <v>482</v>
      </c>
      <c r="E509" s="433" t="s">
        <v>437</v>
      </c>
      <c r="F509" s="292"/>
      <c r="G509" s="293"/>
      <c r="H509" s="294"/>
      <c r="I509" s="295"/>
      <c r="K509" s="297"/>
      <c r="L509" s="298"/>
      <c r="M509" s="299"/>
      <c r="O509" s="297"/>
      <c r="P509" s="295"/>
    </row>
    <row r="510" spans="1:16" s="296" customFormat="1" x14ac:dyDescent="0.25">
      <c r="A510" s="427"/>
      <c r="B510" s="428">
        <v>60</v>
      </c>
      <c r="C510" s="432"/>
      <c r="D510" s="430" t="s">
        <v>483</v>
      </c>
      <c r="E510" s="433" t="s">
        <v>437</v>
      </c>
      <c r="F510" s="292"/>
      <c r="G510" s="293"/>
      <c r="H510" s="294"/>
      <c r="I510" s="295"/>
      <c r="K510" s="297"/>
      <c r="L510" s="298"/>
      <c r="M510" s="299"/>
      <c r="O510" s="297"/>
      <c r="P510" s="295"/>
    </row>
    <row r="511" spans="1:16" s="296" customFormat="1" x14ac:dyDescent="0.25">
      <c r="A511" s="427"/>
      <c r="B511" s="428">
        <v>61</v>
      </c>
      <c r="C511" s="432"/>
      <c r="D511" s="430" t="s">
        <v>484</v>
      </c>
      <c r="E511" s="433" t="s">
        <v>437</v>
      </c>
      <c r="F511" s="292"/>
      <c r="G511" s="293"/>
      <c r="H511" s="294"/>
      <c r="I511" s="295"/>
      <c r="K511" s="297"/>
      <c r="L511" s="298"/>
      <c r="M511" s="299"/>
      <c r="O511" s="297"/>
      <c r="P511" s="295"/>
    </row>
    <row r="512" spans="1:16" s="296" customFormat="1" x14ac:dyDescent="0.25">
      <c r="A512" s="427"/>
      <c r="B512" s="428">
        <v>62</v>
      </c>
      <c r="C512" s="432"/>
      <c r="D512" s="430" t="s">
        <v>485</v>
      </c>
      <c r="E512" s="433" t="s">
        <v>437</v>
      </c>
      <c r="F512" s="292"/>
      <c r="G512" s="293"/>
      <c r="H512" s="294"/>
      <c r="I512" s="295"/>
      <c r="K512" s="297"/>
      <c r="L512" s="298"/>
      <c r="M512" s="299"/>
      <c r="O512" s="297"/>
      <c r="P512" s="295"/>
    </row>
    <row r="513" spans="1:16" s="296" customFormat="1" x14ac:dyDescent="0.25">
      <c r="A513" s="427"/>
      <c r="B513" s="428">
        <v>63</v>
      </c>
      <c r="C513" s="432"/>
      <c r="D513" s="430" t="s">
        <v>486</v>
      </c>
      <c r="E513" s="433" t="s">
        <v>437</v>
      </c>
      <c r="F513" s="292"/>
      <c r="G513" s="293"/>
      <c r="H513" s="294"/>
      <c r="I513" s="295"/>
      <c r="K513" s="297"/>
      <c r="L513" s="298"/>
      <c r="M513" s="299"/>
      <c r="O513" s="297"/>
      <c r="P513" s="295"/>
    </row>
    <row r="514" spans="1:16" s="296" customFormat="1" x14ac:dyDescent="0.25">
      <c r="A514" s="427"/>
      <c r="B514" s="428">
        <v>64</v>
      </c>
      <c r="C514" s="432"/>
      <c r="D514" s="430" t="s">
        <v>487</v>
      </c>
      <c r="E514" s="433" t="s">
        <v>437</v>
      </c>
      <c r="F514" s="292"/>
      <c r="G514" s="293"/>
      <c r="H514" s="294"/>
      <c r="I514" s="295"/>
      <c r="K514" s="297"/>
      <c r="L514" s="298"/>
      <c r="M514" s="299"/>
      <c r="O514" s="297"/>
      <c r="P514" s="295"/>
    </row>
    <row r="515" spans="1:16" s="296" customFormat="1" x14ac:dyDescent="0.25">
      <c r="A515" s="427"/>
      <c r="B515" s="428">
        <v>65</v>
      </c>
      <c r="C515" s="432"/>
      <c r="D515" s="430" t="s">
        <v>488</v>
      </c>
      <c r="E515" s="433" t="s">
        <v>437</v>
      </c>
      <c r="F515" s="292"/>
      <c r="G515" s="293"/>
      <c r="H515" s="294"/>
      <c r="I515" s="295"/>
      <c r="K515" s="297"/>
      <c r="L515" s="298"/>
      <c r="M515" s="299"/>
      <c r="O515" s="297"/>
      <c r="P515" s="295"/>
    </row>
    <row r="516" spans="1:16" s="296" customFormat="1" x14ac:dyDescent="0.25">
      <c r="A516" s="427"/>
      <c r="B516" s="428">
        <v>66</v>
      </c>
      <c r="C516" s="432"/>
      <c r="D516" s="434" t="s">
        <v>489</v>
      </c>
      <c r="E516" s="433" t="s">
        <v>437</v>
      </c>
      <c r="F516" s="292"/>
      <c r="G516" s="293"/>
      <c r="H516" s="294"/>
      <c r="I516" s="295"/>
      <c r="K516" s="297"/>
      <c r="L516" s="298"/>
      <c r="M516" s="299"/>
      <c r="O516" s="297"/>
      <c r="P516" s="295"/>
    </row>
    <row r="517" spans="1:16" s="296" customFormat="1" x14ac:dyDescent="0.25">
      <c r="A517" s="427"/>
      <c r="B517" s="428">
        <v>67</v>
      </c>
      <c r="C517" s="432"/>
      <c r="D517" s="430" t="s">
        <v>490</v>
      </c>
      <c r="E517" s="433" t="s">
        <v>437</v>
      </c>
      <c r="F517" s="292"/>
      <c r="G517" s="293"/>
      <c r="H517" s="294"/>
      <c r="I517" s="295"/>
      <c r="K517" s="297"/>
      <c r="L517" s="298"/>
      <c r="M517" s="299"/>
      <c r="O517" s="297"/>
      <c r="P517" s="295"/>
    </row>
    <row r="518" spans="1:16" s="296" customFormat="1" x14ac:dyDescent="0.25">
      <c r="A518" s="427"/>
      <c r="B518" s="428">
        <v>68</v>
      </c>
      <c r="C518" s="432"/>
      <c r="D518" s="430" t="s">
        <v>491</v>
      </c>
      <c r="E518" s="433" t="s">
        <v>437</v>
      </c>
      <c r="F518" s="292"/>
      <c r="G518" s="293"/>
      <c r="H518" s="294"/>
      <c r="I518" s="295"/>
      <c r="K518" s="297"/>
      <c r="L518" s="298"/>
      <c r="M518" s="299"/>
      <c r="O518" s="297"/>
      <c r="P518" s="295"/>
    </row>
    <row r="519" spans="1:16" s="296" customFormat="1" x14ac:dyDescent="0.25">
      <c r="A519" s="427"/>
      <c r="B519" s="428">
        <v>69</v>
      </c>
      <c r="C519" s="432"/>
      <c r="D519" s="430" t="s">
        <v>492</v>
      </c>
      <c r="E519" s="433" t="s">
        <v>437</v>
      </c>
      <c r="F519" s="292"/>
      <c r="G519" s="293"/>
      <c r="H519" s="294"/>
      <c r="I519" s="295"/>
      <c r="K519" s="297"/>
      <c r="L519" s="298"/>
      <c r="M519" s="299"/>
      <c r="O519" s="297"/>
      <c r="P519" s="295"/>
    </row>
    <row r="520" spans="1:16" s="296" customFormat="1" x14ac:dyDescent="0.25">
      <c r="A520" s="427"/>
      <c r="B520" s="428">
        <v>70</v>
      </c>
      <c r="C520" s="432"/>
      <c r="D520" s="430" t="s">
        <v>493</v>
      </c>
      <c r="E520" s="433" t="s">
        <v>437</v>
      </c>
      <c r="F520" s="292"/>
      <c r="G520" s="293"/>
      <c r="H520" s="294"/>
      <c r="I520" s="295"/>
      <c r="K520" s="297"/>
      <c r="L520" s="298"/>
      <c r="M520" s="299"/>
      <c r="O520" s="297"/>
      <c r="P520" s="295"/>
    </row>
    <row r="521" spans="1:16" s="296" customFormat="1" x14ac:dyDescent="0.25">
      <c r="A521" s="427"/>
      <c r="B521" s="428">
        <v>71</v>
      </c>
      <c r="C521" s="432"/>
      <c r="D521" s="430" t="s">
        <v>494</v>
      </c>
      <c r="E521" s="433" t="s">
        <v>437</v>
      </c>
      <c r="F521" s="292"/>
      <c r="G521" s="293"/>
      <c r="H521" s="294"/>
      <c r="I521" s="295"/>
      <c r="K521" s="297"/>
      <c r="L521" s="298"/>
      <c r="M521" s="299"/>
      <c r="O521" s="297"/>
      <c r="P521" s="295"/>
    </row>
    <row r="522" spans="1:16" s="296" customFormat="1" x14ac:dyDescent="0.25">
      <c r="A522" s="427"/>
      <c r="B522" s="428">
        <v>72</v>
      </c>
      <c r="C522" s="432"/>
      <c r="D522" s="430" t="s">
        <v>495</v>
      </c>
      <c r="E522" s="433" t="s">
        <v>437</v>
      </c>
      <c r="F522" s="292"/>
      <c r="G522" s="293"/>
      <c r="H522" s="294"/>
      <c r="I522" s="295"/>
      <c r="K522" s="297"/>
      <c r="L522" s="298"/>
      <c r="M522" s="299"/>
      <c r="O522" s="297"/>
      <c r="P522" s="295"/>
    </row>
    <row r="523" spans="1:16" s="296" customFormat="1" ht="30" x14ac:dyDescent="0.25">
      <c r="A523" s="427"/>
      <c r="B523" s="428">
        <v>73</v>
      </c>
      <c r="C523" s="432"/>
      <c r="D523" s="430" t="s">
        <v>496</v>
      </c>
      <c r="E523" s="433" t="s">
        <v>437</v>
      </c>
      <c r="F523" s="292"/>
      <c r="G523" s="293"/>
      <c r="H523" s="294"/>
      <c r="I523" s="295"/>
      <c r="K523" s="297"/>
      <c r="L523" s="298"/>
      <c r="M523" s="299"/>
      <c r="O523" s="297"/>
      <c r="P523" s="295"/>
    </row>
    <row r="524" spans="1:16" s="296" customFormat="1" x14ac:dyDescent="0.25">
      <c r="A524" s="427"/>
      <c r="B524" s="428">
        <v>74</v>
      </c>
      <c r="C524" s="432"/>
      <c r="D524" s="430" t="s">
        <v>497</v>
      </c>
      <c r="E524" s="433" t="s">
        <v>437</v>
      </c>
      <c r="F524" s="292"/>
      <c r="G524" s="293"/>
      <c r="H524" s="294"/>
      <c r="I524" s="295"/>
      <c r="K524" s="297"/>
      <c r="L524" s="298"/>
      <c r="M524" s="299"/>
      <c r="O524" s="297"/>
      <c r="P524" s="295"/>
    </row>
    <row r="525" spans="1:16" s="296" customFormat="1" x14ac:dyDescent="0.25">
      <c r="A525" s="427"/>
      <c r="B525" s="428">
        <v>75</v>
      </c>
      <c r="C525" s="432"/>
      <c r="D525" s="430" t="s">
        <v>498</v>
      </c>
      <c r="E525" s="433" t="s">
        <v>437</v>
      </c>
      <c r="F525" s="292"/>
      <c r="G525" s="293"/>
      <c r="H525" s="294"/>
      <c r="I525" s="295"/>
      <c r="K525" s="297"/>
      <c r="L525" s="298"/>
      <c r="M525" s="299"/>
      <c r="O525" s="297"/>
      <c r="P525" s="295"/>
    </row>
    <row r="526" spans="1:16" s="296" customFormat="1" x14ac:dyDescent="0.25">
      <c r="A526" s="427"/>
      <c r="B526" s="428">
        <v>76</v>
      </c>
      <c r="C526" s="432"/>
      <c r="D526" s="436" t="s">
        <v>499</v>
      </c>
      <c r="E526" s="433" t="s">
        <v>437</v>
      </c>
      <c r="F526" s="292"/>
      <c r="G526" s="293"/>
      <c r="H526" s="294"/>
      <c r="I526" s="295"/>
      <c r="K526" s="297"/>
      <c r="L526" s="298"/>
      <c r="M526" s="299"/>
      <c r="O526" s="297"/>
      <c r="P526" s="295"/>
    </row>
    <row r="527" spans="1:16" s="296" customFormat="1" x14ac:dyDescent="0.25">
      <c r="A527" s="427"/>
      <c r="B527" s="428">
        <v>77</v>
      </c>
      <c r="C527" s="432"/>
      <c r="D527" s="430" t="s">
        <v>500</v>
      </c>
      <c r="E527" s="433" t="s">
        <v>437</v>
      </c>
      <c r="F527" s="292"/>
      <c r="G527" s="293"/>
      <c r="H527" s="294"/>
      <c r="I527" s="295"/>
      <c r="K527" s="297"/>
      <c r="L527" s="298"/>
      <c r="M527" s="299"/>
      <c r="O527" s="297"/>
      <c r="P527" s="295"/>
    </row>
    <row r="528" spans="1:16" s="296" customFormat="1" x14ac:dyDescent="0.25">
      <c r="A528" s="427"/>
      <c r="B528" s="428">
        <v>78</v>
      </c>
      <c r="C528" s="432"/>
      <c r="D528" s="436" t="s">
        <v>501</v>
      </c>
      <c r="E528" s="433" t="s">
        <v>437</v>
      </c>
      <c r="F528" s="292"/>
      <c r="G528" s="293"/>
      <c r="H528" s="294"/>
      <c r="I528" s="295"/>
      <c r="K528" s="297"/>
      <c r="L528" s="298"/>
      <c r="M528" s="299"/>
      <c r="O528" s="297"/>
      <c r="P528" s="295"/>
    </row>
    <row r="529" spans="1:19" s="296" customFormat="1" x14ac:dyDescent="0.25">
      <c r="A529" s="427"/>
      <c r="B529" s="428">
        <v>79</v>
      </c>
      <c r="C529" s="432"/>
      <c r="D529" s="430" t="s">
        <v>502</v>
      </c>
      <c r="E529" s="433" t="s">
        <v>437</v>
      </c>
      <c r="F529" s="292"/>
      <c r="G529" s="293"/>
      <c r="H529" s="294"/>
      <c r="I529" s="295"/>
      <c r="K529" s="297"/>
      <c r="L529" s="298"/>
      <c r="M529" s="299"/>
      <c r="O529" s="297"/>
      <c r="P529" s="295"/>
    </row>
    <row r="530" spans="1:19" s="296" customFormat="1" x14ac:dyDescent="0.25">
      <c r="A530" s="427"/>
      <c r="B530" s="428">
        <v>80</v>
      </c>
      <c r="C530" s="432"/>
      <c r="D530" s="430" t="s">
        <v>503</v>
      </c>
      <c r="E530" s="433" t="s">
        <v>437</v>
      </c>
      <c r="F530" s="292"/>
      <c r="G530" s="293"/>
      <c r="H530" s="294"/>
      <c r="I530" s="295"/>
      <c r="K530" s="297"/>
      <c r="L530" s="298"/>
      <c r="M530" s="299"/>
      <c r="O530" s="297"/>
      <c r="P530" s="295"/>
    </row>
    <row r="531" spans="1:19" s="296" customFormat="1" x14ac:dyDescent="0.25">
      <c r="A531" s="427"/>
      <c r="B531" s="428">
        <v>81</v>
      </c>
      <c r="C531" s="432"/>
      <c r="D531" s="430" t="s">
        <v>504</v>
      </c>
      <c r="E531" s="433" t="s">
        <v>437</v>
      </c>
      <c r="F531" s="292"/>
      <c r="G531" s="293"/>
      <c r="H531" s="294"/>
      <c r="I531" s="295"/>
      <c r="K531" s="297"/>
      <c r="L531" s="298"/>
      <c r="M531" s="299"/>
      <c r="O531" s="297"/>
      <c r="P531" s="295"/>
    </row>
    <row r="532" spans="1:19" s="296" customFormat="1" x14ac:dyDescent="0.25">
      <c r="A532" s="427"/>
      <c r="B532" s="428">
        <v>82</v>
      </c>
      <c r="C532" s="432"/>
      <c r="D532" s="430" t="s">
        <v>505</v>
      </c>
      <c r="E532" s="433" t="s">
        <v>437</v>
      </c>
      <c r="F532" s="292"/>
      <c r="G532" s="293"/>
      <c r="H532" s="294"/>
      <c r="I532" s="295"/>
      <c r="K532" s="297"/>
      <c r="L532" s="298"/>
      <c r="M532" s="299"/>
      <c r="O532" s="297"/>
      <c r="P532" s="295"/>
    </row>
    <row r="533" spans="1:19" s="296" customFormat="1" ht="30" x14ac:dyDescent="0.25">
      <c r="A533" s="427"/>
      <c r="B533" s="428">
        <v>83</v>
      </c>
      <c r="C533" s="432"/>
      <c r="D533" s="430" t="s">
        <v>506</v>
      </c>
      <c r="E533" s="433" t="s">
        <v>437</v>
      </c>
      <c r="F533" s="292"/>
      <c r="G533" s="293"/>
      <c r="H533" s="294"/>
      <c r="I533" s="295"/>
      <c r="K533" s="297"/>
      <c r="L533" s="298"/>
      <c r="M533" s="299"/>
      <c r="O533" s="297"/>
      <c r="P533" s="295"/>
    </row>
    <row r="534" spans="1:19" s="296" customFormat="1" ht="30" x14ac:dyDescent="0.25">
      <c r="A534" s="427"/>
      <c r="B534" s="428">
        <v>84</v>
      </c>
      <c r="C534" s="432"/>
      <c r="D534" s="430" t="s">
        <v>507</v>
      </c>
      <c r="E534" s="433" t="s">
        <v>437</v>
      </c>
      <c r="F534" s="292"/>
      <c r="G534" s="293"/>
      <c r="H534" s="294"/>
      <c r="I534" s="295"/>
      <c r="K534" s="297"/>
      <c r="L534" s="298"/>
      <c r="M534" s="299"/>
      <c r="O534" s="297"/>
      <c r="P534" s="295"/>
    </row>
    <row r="535" spans="1:19" s="296" customFormat="1" ht="30" x14ac:dyDescent="0.25">
      <c r="A535" s="427"/>
      <c r="B535" s="428">
        <v>85</v>
      </c>
      <c r="C535" s="432"/>
      <c r="D535" s="430" t="s">
        <v>508</v>
      </c>
      <c r="E535" s="433" t="s">
        <v>437</v>
      </c>
      <c r="F535" s="292"/>
      <c r="G535" s="293"/>
      <c r="H535" s="294"/>
      <c r="I535" s="295"/>
      <c r="K535" s="297"/>
      <c r="L535" s="298"/>
      <c r="M535" s="299"/>
      <c r="O535" s="297"/>
      <c r="P535" s="295"/>
    </row>
    <row r="536" spans="1:19" s="296" customFormat="1" x14ac:dyDescent="0.25">
      <c r="A536" s="427"/>
      <c r="B536" s="428">
        <v>86</v>
      </c>
      <c r="C536" s="432"/>
      <c r="D536" s="430" t="s">
        <v>509</v>
      </c>
      <c r="E536" s="433" t="s">
        <v>437</v>
      </c>
      <c r="F536" s="292"/>
      <c r="G536" s="293"/>
      <c r="H536" s="294"/>
      <c r="I536" s="295"/>
      <c r="K536" s="297"/>
      <c r="L536" s="298"/>
      <c r="M536" s="299"/>
      <c r="O536" s="297"/>
      <c r="P536" s="295"/>
    </row>
    <row r="537" spans="1:19" s="296" customFormat="1" x14ac:dyDescent="0.25">
      <c r="A537" s="427"/>
      <c r="B537" s="428">
        <v>87</v>
      </c>
      <c r="C537" s="432"/>
      <c r="D537" s="430" t="s">
        <v>510</v>
      </c>
      <c r="E537" s="433" t="s">
        <v>437</v>
      </c>
      <c r="F537" s="292"/>
      <c r="G537" s="293"/>
      <c r="H537" s="294"/>
      <c r="I537" s="295"/>
      <c r="K537" s="297"/>
      <c r="L537" s="298"/>
      <c r="M537" s="299"/>
      <c r="O537" s="297"/>
      <c r="P537" s="295"/>
    </row>
    <row r="538" spans="1:19" s="296" customFormat="1" x14ac:dyDescent="0.25">
      <c r="A538" s="427"/>
      <c r="B538" s="428">
        <v>88</v>
      </c>
      <c r="C538" s="432"/>
      <c r="D538" s="430" t="s">
        <v>511</v>
      </c>
      <c r="E538" s="433" t="s">
        <v>437</v>
      </c>
      <c r="F538" s="292"/>
      <c r="G538" s="293"/>
      <c r="H538" s="294"/>
      <c r="I538" s="295"/>
      <c r="K538" s="297"/>
      <c r="L538" s="298"/>
      <c r="M538" s="299"/>
      <c r="O538" s="297"/>
      <c r="P538" s="295"/>
    </row>
    <row r="539" spans="1:19" s="296" customFormat="1" x14ac:dyDescent="0.25">
      <c r="A539" s="427"/>
      <c r="B539" s="428">
        <v>89</v>
      </c>
      <c r="C539" s="432"/>
      <c r="D539" s="430" t="s">
        <v>512</v>
      </c>
      <c r="E539" s="433" t="s">
        <v>437</v>
      </c>
      <c r="F539" s="292"/>
      <c r="G539" s="293"/>
      <c r="H539" s="294"/>
      <c r="I539" s="295"/>
      <c r="K539" s="297"/>
      <c r="L539" s="298"/>
      <c r="M539" s="299"/>
      <c r="O539" s="297"/>
      <c r="P539" s="295"/>
    </row>
    <row r="540" spans="1:19" s="296" customFormat="1" x14ac:dyDescent="0.25">
      <c r="A540" s="427"/>
      <c r="B540" s="428">
        <v>90</v>
      </c>
      <c r="C540" s="432"/>
      <c r="D540" s="430" t="s">
        <v>513</v>
      </c>
      <c r="E540" s="433" t="s">
        <v>437</v>
      </c>
      <c r="F540" s="292"/>
      <c r="G540" s="293"/>
      <c r="H540" s="294"/>
      <c r="I540" s="295"/>
      <c r="K540" s="297"/>
      <c r="L540" s="298"/>
      <c r="M540" s="299"/>
      <c r="O540" s="297"/>
      <c r="P540" s="295"/>
    </row>
    <row r="541" spans="1:19" s="296" customFormat="1" x14ac:dyDescent="0.25">
      <c r="A541" s="427"/>
      <c r="B541" s="428">
        <v>91</v>
      </c>
      <c r="C541" s="432"/>
      <c r="D541" s="430" t="s">
        <v>514</v>
      </c>
      <c r="E541" s="433" t="s">
        <v>437</v>
      </c>
      <c r="F541" s="292"/>
      <c r="G541" s="293"/>
      <c r="H541" s="294"/>
      <c r="I541" s="295"/>
      <c r="K541" s="297"/>
      <c r="L541" s="298"/>
      <c r="M541" s="299"/>
      <c r="O541" s="297"/>
      <c r="P541" s="295"/>
    </row>
    <row r="542" spans="1:19" s="296" customFormat="1" x14ac:dyDescent="0.25">
      <c r="A542" s="427"/>
      <c r="B542" s="428">
        <v>92</v>
      </c>
      <c r="C542" s="432"/>
      <c r="D542" s="430" t="s">
        <v>515</v>
      </c>
      <c r="E542" s="433" t="s">
        <v>437</v>
      </c>
      <c r="F542" s="292"/>
      <c r="G542" s="293"/>
      <c r="H542" s="294"/>
      <c r="I542" s="295"/>
      <c r="K542" s="297"/>
      <c r="L542" s="298"/>
      <c r="M542" s="299"/>
      <c r="O542" s="297"/>
      <c r="P542" s="295"/>
    </row>
    <row r="543" spans="1:19" s="296" customFormat="1" ht="15.6" x14ac:dyDescent="0.25">
      <c r="A543" s="437"/>
      <c r="B543" s="438"/>
      <c r="C543" s="439"/>
      <c r="D543" s="440"/>
      <c r="E543" s="441"/>
      <c r="F543" s="439"/>
      <c r="G543" s="442"/>
      <c r="H543" s="443"/>
      <c r="I543" s="444"/>
      <c r="J543" s="445"/>
      <c r="K543" s="446"/>
      <c r="L543" s="447"/>
      <c r="M543" s="444"/>
      <c r="N543" s="445"/>
      <c r="O543" s="448"/>
      <c r="P543" s="444"/>
      <c r="Q543" s="445"/>
      <c r="R543" s="445"/>
      <c r="S543" s="445"/>
    </row>
    <row r="544" spans="1:19" s="296" customFormat="1" ht="16.2" thickBot="1" x14ac:dyDescent="0.3">
      <c r="A544" s="300"/>
      <c r="B544" s="301"/>
      <c r="C544" s="302"/>
      <c r="D544" s="303" t="s">
        <v>42</v>
      </c>
      <c r="E544" s="304"/>
      <c r="F544" s="305"/>
      <c r="G544" s="321"/>
      <c r="H544" s="317"/>
      <c r="I544" s="322">
        <f>SUM(I439:I543)</f>
        <v>0</v>
      </c>
      <c r="K544" s="319"/>
      <c r="L544" s="298"/>
      <c r="M544" s="322">
        <f>SUM(M541:M543)</f>
        <v>0</v>
      </c>
      <c r="O544" s="319"/>
      <c r="P544" s="322">
        <f>SUM(P541:P543)</f>
        <v>0</v>
      </c>
    </row>
    <row r="545" spans="1:19" s="296" customFormat="1" ht="15.6" x14ac:dyDescent="0.25">
      <c r="A545" s="312"/>
      <c r="B545" s="313"/>
      <c r="C545" s="302"/>
      <c r="D545" s="303"/>
      <c r="E545" s="362"/>
      <c r="F545" s="305"/>
      <c r="G545" s="321"/>
      <c r="H545" s="317"/>
      <c r="I545" s="381"/>
      <c r="K545" s="380"/>
      <c r="L545" s="379"/>
      <c r="M545" s="381"/>
      <c r="O545" s="319"/>
      <c r="P545" s="381"/>
    </row>
    <row r="546" spans="1:19" s="296" customFormat="1" ht="15.6" x14ac:dyDescent="0.25">
      <c r="A546" s="382">
        <v>15</v>
      </c>
      <c r="B546" s="383"/>
      <c r="C546" s="384"/>
      <c r="D546" s="385" t="s">
        <v>139</v>
      </c>
      <c r="E546" s="362"/>
      <c r="F546" s="305"/>
      <c r="G546" s="321"/>
      <c r="H546" s="317"/>
      <c r="I546" s="381"/>
      <c r="K546" s="380"/>
      <c r="L546" s="379"/>
      <c r="M546" s="381"/>
      <c r="O546" s="319"/>
      <c r="P546" s="381"/>
    </row>
    <row r="547" spans="1:19" s="296" customFormat="1" ht="15.6" x14ac:dyDescent="0.25">
      <c r="A547" s="312"/>
      <c r="B547" s="313"/>
      <c r="C547" s="302"/>
      <c r="D547" s="303"/>
      <c r="E547" s="362"/>
      <c r="F547" s="305"/>
      <c r="G547" s="321"/>
      <c r="H547" s="317"/>
      <c r="I547" s="381"/>
      <c r="K547" s="380"/>
      <c r="L547" s="379"/>
      <c r="M547" s="381"/>
      <c r="O547" s="319"/>
      <c r="P547" s="381"/>
    </row>
    <row r="548" spans="1:19" s="296" customFormat="1" x14ac:dyDescent="0.25">
      <c r="A548" s="288"/>
      <c r="B548" s="289"/>
      <c r="C548" s="290"/>
      <c r="D548" s="291"/>
      <c r="E548" s="335"/>
      <c r="F548" s="292"/>
      <c r="G548" s="293"/>
      <c r="H548" s="294"/>
      <c r="I548" s="295">
        <f t="shared" ref="I548" si="65">G548*H548</f>
        <v>0</v>
      </c>
      <c r="K548" s="297"/>
      <c r="L548" s="298"/>
      <c r="M548" s="299">
        <f t="shared" ref="M548" si="66">H548*L548</f>
        <v>0</v>
      </c>
      <c r="O548" s="297"/>
      <c r="P548" s="295">
        <f t="shared" ref="P548" si="67">H548*O548</f>
        <v>0</v>
      </c>
    </row>
    <row r="549" spans="1:19" s="296" customFormat="1" ht="15.6" x14ac:dyDescent="0.25">
      <c r="A549" s="312"/>
      <c r="B549" s="313"/>
      <c r="C549" s="302"/>
      <c r="D549" s="303"/>
      <c r="E549" s="362"/>
      <c r="F549" s="305"/>
      <c r="G549" s="321"/>
      <c r="H549" s="317"/>
      <c r="I549" s="381"/>
      <c r="K549" s="380"/>
      <c r="L549" s="379"/>
      <c r="M549" s="381"/>
      <c r="O549" s="319"/>
      <c r="P549" s="381"/>
    </row>
    <row r="550" spans="1:19" s="296" customFormat="1" ht="16.2" thickBot="1" x14ac:dyDescent="0.3">
      <c r="A550" s="300"/>
      <c r="B550" s="301"/>
      <c r="C550" s="302"/>
      <c r="D550" s="303" t="s">
        <v>42</v>
      </c>
      <c r="E550" s="304"/>
      <c r="F550" s="305"/>
      <c r="G550" s="321"/>
      <c r="H550" s="317"/>
      <c r="I550" s="322">
        <f>SUM(I546:I549)</f>
        <v>0</v>
      </c>
      <c r="K550" s="319"/>
      <c r="L550" s="298"/>
      <c r="M550" s="322">
        <f>SUM(M544:M549)</f>
        <v>0</v>
      </c>
      <c r="O550" s="319"/>
      <c r="P550" s="322">
        <f>SUM(P544:P549)</f>
        <v>0</v>
      </c>
    </row>
    <row r="551" spans="1:19" s="296" customFormat="1" ht="15.6" x14ac:dyDescent="0.25">
      <c r="A551" s="312"/>
      <c r="B551" s="313"/>
      <c r="C551" s="302"/>
      <c r="D551" s="303"/>
      <c r="E551" s="362"/>
      <c r="F551" s="305"/>
      <c r="G551" s="321"/>
      <c r="H551" s="317"/>
      <c r="I551" s="381"/>
      <c r="K551" s="380"/>
      <c r="L551" s="379"/>
      <c r="M551" s="381"/>
      <c r="O551" s="319"/>
      <c r="P551" s="381"/>
    </row>
    <row r="552" spans="1:19" s="296" customFormat="1" ht="15.6" x14ac:dyDescent="0.25">
      <c r="A552" s="312"/>
      <c r="B552" s="313"/>
      <c r="C552" s="302"/>
      <c r="D552" s="303"/>
      <c r="E552" s="362"/>
      <c r="F552" s="305"/>
      <c r="G552" s="321"/>
      <c r="H552" s="317"/>
      <c r="I552" s="386"/>
      <c r="J552" s="364"/>
      <c r="K552" s="319"/>
      <c r="L552" s="379"/>
      <c r="M552" s="386"/>
      <c r="N552" s="364"/>
      <c r="O552" s="319"/>
      <c r="P552" s="386"/>
      <c r="Q552" s="364"/>
      <c r="R552" s="364"/>
      <c r="S552" s="364"/>
    </row>
    <row r="553" spans="1:19" s="296" customFormat="1" ht="15.6" x14ac:dyDescent="0.25">
      <c r="A553" s="300">
        <v>16</v>
      </c>
      <c r="B553" s="301"/>
      <c r="C553" s="302"/>
      <c r="D553" s="303" t="s">
        <v>11</v>
      </c>
      <c r="E553" s="362"/>
      <c r="F553" s="305"/>
      <c r="G553" s="321"/>
      <c r="H553" s="317"/>
      <c r="I553" s="295"/>
      <c r="J553" s="364"/>
      <c r="K553" s="387"/>
      <c r="L553" s="388"/>
      <c r="M553" s="389"/>
      <c r="N553" s="364"/>
      <c r="O553" s="387"/>
      <c r="P553" s="390"/>
      <c r="Q553" s="364"/>
      <c r="R553" s="364"/>
      <c r="S553" s="364"/>
    </row>
    <row r="554" spans="1:19" s="296" customFormat="1" ht="15.6" x14ac:dyDescent="0.25">
      <c r="A554" s="300"/>
      <c r="B554" s="301"/>
      <c r="C554" s="302"/>
      <c r="D554" s="303"/>
      <c r="E554" s="362"/>
      <c r="F554" s="305"/>
      <c r="G554" s="321"/>
      <c r="H554" s="317"/>
      <c r="I554" s="324"/>
      <c r="J554" s="364"/>
      <c r="K554" s="387"/>
      <c r="L554" s="388"/>
      <c r="M554" s="391"/>
      <c r="N554" s="364"/>
      <c r="O554" s="387"/>
      <c r="P554" s="392"/>
      <c r="Q554" s="364"/>
      <c r="R554" s="364"/>
      <c r="S554" s="364"/>
    </row>
    <row r="555" spans="1:19" s="296" customFormat="1" ht="15.6" x14ac:dyDescent="0.25">
      <c r="A555" s="355"/>
      <c r="B555" s="289">
        <v>1</v>
      </c>
      <c r="C555" s="356"/>
      <c r="D555" s="291" t="s">
        <v>346</v>
      </c>
      <c r="E555" s="273" t="s">
        <v>82</v>
      </c>
      <c r="F555" s="292"/>
      <c r="G555" s="293"/>
      <c r="H555" s="294"/>
      <c r="I555" s="295">
        <f t="shared" ref="I555" si="68">G555*H555</f>
        <v>0</v>
      </c>
      <c r="K555" s="393"/>
      <c r="L555" s="388"/>
      <c r="M555" s="389"/>
      <c r="O555" s="393"/>
      <c r="P555" s="390"/>
      <c r="Q555" s="364"/>
      <c r="R555" s="364"/>
      <c r="S555" s="364"/>
    </row>
    <row r="556" spans="1:19" s="296" customFormat="1" ht="15.6" x14ac:dyDescent="0.25">
      <c r="A556" s="355"/>
      <c r="B556" s="289">
        <v>2</v>
      </c>
      <c r="C556" s="356"/>
      <c r="D556" s="291" t="s">
        <v>364</v>
      </c>
      <c r="E556" s="273" t="s">
        <v>82</v>
      </c>
      <c r="F556" s="292"/>
      <c r="G556" s="293"/>
      <c r="H556" s="294"/>
      <c r="I556" s="295"/>
      <c r="K556" s="393"/>
      <c r="L556" s="388"/>
      <c r="M556" s="389"/>
      <c r="O556" s="393"/>
      <c r="P556" s="390"/>
      <c r="Q556" s="364"/>
      <c r="R556" s="364"/>
      <c r="S556" s="364"/>
    </row>
    <row r="557" spans="1:19" s="296" customFormat="1" ht="15.6" x14ac:dyDescent="0.25">
      <c r="A557" s="355"/>
      <c r="B557" s="289">
        <v>3</v>
      </c>
      <c r="C557" s="356"/>
      <c r="D557" s="291" t="s">
        <v>81</v>
      </c>
      <c r="E557" s="273" t="s">
        <v>82</v>
      </c>
      <c r="F557" s="292"/>
      <c r="G557" s="293"/>
      <c r="H557" s="294"/>
      <c r="I557" s="295">
        <f t="shared" ref="I557:I597" si="69">G557*H557</f>
        <v>0</v>
      </c>
      <c r="K557" s="393"/>
      <c r="L557" s="388"/>
      <c r="M557" s="389"/>
      <c r="O557" s="393"/>
      <c r="P557" s="390"/>
    </row>
    <row r="558" spans="1:19" s="296" customFormat="1" x14ac:dyDescent="0.25">
      <c r="A558" s="357"/>
      <c r="B558" s="289">
        <v>4</v>
      </c>
      <c r="C558" s="356"/>
      <c r="D558" s="291" t="s">
        <v>83</v>
      </c>
      <c r="E558" s="273" t="s">
        <v>82</v>
      </c>
      <c r="F558" s="292"/>
      <c r="G558" s="293"/>
      <c r="H558" s="294"/>
      <c r="I558" s="295">
        <f t="shared" si="69"/>
        <v>0</v>
      </c>
      <c r="K558" s="393"/>
      <c r="L558" s="388"/>
      <c r="M558" s="389"/>
      <c r="O558" s="393"/>
      <c r="P558" s="390"/>
    </row>
    <row r="559" spans="1:19" s="296" customFormat="1" x14ac:dyDescent="0.25">
      <c r="A559" s="288"/>
      <c r="B559" s="289">
        <v>5</v>
      </c>
      <c r="C559" s="356"/>
      <c r="D559" s="291" t="s">
        <v>84</v>
      </c>
      <c r="E559" s="273" t="s">
        <v>82</v>
      </c>
      <c r="F559" s="292"/>
      <c r="G559" s="293"/>
      <c r="H559" s="294"/>
      <c r="I559" s="295">
        <f t="shared" si="69"/>
        <v>0</v>
      </c>
      <c r="K559" s="393"/>
      <c r="L559" s="388"/>
      <c r="M559" s="389"/>
      <c r="O559" s="393"/>
      <c r="P559" s="390"/>
    </row>
    <row r="560" spans="1:19" s="296" customFormat="1" x14ac:dyDescent="0.25">
      <c r="A560" s="288"/>
      <c r="B560" s="289">
        <v>6</v>
      </c>
      <c r="C560" s="356"/>
      <c r="D560" s="291" t="s">
        <v>365</v>
      </c>
      <c r="E560" s="273" t="s">
        <v>82</v>
      </c>
      <c r="F560" s="292"/>
      <c r="G560" s="293"/>
      <c r="H560" s="294"/>
      <c r="I560" s="295"/>
      <c r="K560" s="393"/>
      <c r="L560" s="388"/>
      <c r="M560" s="389"/>
      <c r="O560" s="393"/>
      <c r="P560" s="390"/>
    </row>
    <row r="561" spans="1:19" s="296" customFormat="1" x14ac:dyDescent="0.25">
      <c r="A561" s="288"/>
      <c r="B561" s="289">
        <v>7</v>
      </c>
      <c r="C561" s="356"/>
      <c r="D561" s="291" t="s">
        <v>175</v>
      </c>
      <c r="E561" s="273" t="s">
        <v>82</v>
      </c>
      <c r="F561" s="292"/>
      <c r="G561" s="293"/>
      <c r="H561" s="294"/>
      <c r="I561" s="295">
        <f t="shared" si="69"/>
        <v>0</v>
      </c>
      <c r="K561" s="393"/>
      <c r="L561" s="388"/>
      <c r="M561" s="389"/>
      <c r="O561" s="393"/>
      <c r="P561" s="390"/>
    </row>
    <row r="562" spans="1:19" s="296" customFormat="1" x14ac:dyDescent="0.25">
      <c r="A562" s="288"/>
      <c r="B562" s="289">
        <v>8</v>
      </c>
      <c r="C562" s="356"/>
      <c r="D562" s="291" t="s">
        <v>386</v>
      </c>
      <c r="E562" s="273" t="s">
        <v>82</v>
      </c>
      <c r="F562" s="292"/>
      <c r="G562" s="293"/>
      <c r="H562" s="294"/>
      <c r="I562" s="295">
        <f t="shared" si="69"/>
        <v>0</v>
      </c>
      <c r="K562" s="393"/>
      <c r="L562" s="388"/>
      <c r="M562" s="389"/>
      <c r="O562" s="393"/>
      <c r="P562" s="390"/>
    </row>
    <row r="563" spans="1:19" s="296" customFormat="1" x14ac:dyDescent="0.25">
      <c r="A563" s="288"/>
      <c r="B563" s="289">
        <v>9</v>
      </c>
      <c r="C563" s="356"/>
      <c r="D563" s="291" t="s">
        <v>387</v>
      </c>
      <c r="E563" s="273" t="s">
        <v>82</v>
      </c>
      <c r="F563" s="292"/>
      <c r="G563" s="293"/>
      <c r="H563" s="294"/>
      <c r="I563" s="295">
        <f t="shared" si="69"/>
        <v>0</v>
      </c>
      <c r="K563" s="393"/>
      <c r="L563" s="388"/>
      <c r="M563" s="389"/>
      <c r="O563" s="393"/>
      <c r="P563" s="390"/>
    </row>
    <row r="564" spans="1:19" s="296" customFormat="1" x14ac:dyDescent="0.25">
      <c r="A564" s="288"/>
      <c r="B564" s="289">
        <v>10</v>
      </c>
      <c r="C564" s="356"/>
      <c r="D564" s="291" t="s">
        <v>279</v>
      </c>
      <c r="E564" s="273" t="s">
        <v>82</v>
      </c>
      <c r="F564" s="292"/>
      <c r="G564" s="293"/>
      <c r="H564" s="294"/>
      <c r="I564" s="295">
        <f t="shared" si="69"/>
        <v>0</v>
      </c>
      <c r="K564" s="393"/>
      <c r="L564" s="388"/>
      <c r="M564" s="389"/>
      <c r="O564" s="393"/>
      <c r="P564" s="390"/>
    </row>
    <row r="565" spans="1:19" s="296" customFormat="1" x14ac:dyDescent="0.25">
      <c r="A565" s="288"/>
      <c r="B565" s="289">
        <v>11</v>
      </c>
      <c r="C565" s="356"/>
      <c r="D565" s="291" t="s">
        <v>366</v>
      </c>
      <c r="E565" s="273" t="s">
        <v>82</v>
      </c>
      <c r="F565" s="292"/>
      <c r="G565" s="293"/>
      <c r="H565" s="294"/>
      <c r="I565" s="295">
        <f t="shared" si="69"/>
        <v>0</v>
      </c>
      <c r="K565" s="393"/>
      <c r="L565" s="388"/>
      <c r="M565" s="389"/>
      <c r="O565" s="393"/>
      <c r="P565" s="390"/>
    </row>
    <row r="566" spans="1:19" s="445" customFormat="1" x14ac:dyDescent="0.25">
      <c r="A566" s="288"/>
      <c r="B566" s="289">
        <v>12</v>
      </c>
      <c r="C566" s="356"/>
      <c r="D566" s="291" t="s">
        <v>280</v>
      </c>
      <c r="E566" s="273" t="s">
        <v>82</v>
      </c>
      <c r="F566" s="292"/>
      <c r="G566" s="293"/>
      <c r="H566" s="294"/>
      <c r="I566" s="295">
        <f t="shared" si="69"/>
        <v>0</v>
      </c>
      <c r="J566" s="296"/>
      <c r="K566" s="393"/>
      <c r="L566" s="388"/>
      <c r="M566" s="389"/>
      <c r="N566" s="296"/>
      <c r="O566" s="393"/>
      <c r="P566" s="390"/>
      <c r="Q566" s="296"/>
      <c r="R566" s="296"/>
      <c r="S566" s="296"/>
    </row>
    <row r="567" spans="1:19" s="296" customFormat="1" x14ac:dyDescent="0.25">
      <c r="A567" s="288"/>
      <c r="B567" s="289">
        <v>13</v>
      </c>
      <c r="C567" s="356"/>
      <c r="D567" s="291" t="s">
        <v>367</v>
      </c>
      <c r="E567" s="273" t="s">
        <v>82</v>
      </c>
      <c r="F567" s="292"/>
      <c r="G567" s="293"/>
      <c r="H567" s="294"/>
      <c r="I567" s="295">
        <f t="shared" si="69"/>
        <v>0</v>
      </c>
      <c r="K567" s="393"/>
      <c r="L567" s="388"/>
      <c r="M567" s="389"/>
      <c r="O567" s="393"/>
      <c r="P567" s="390"/>
    </row>
    <row r="568" spans="1:19" s="296" customFormat="1" x14ac:dyDescent="0.25">
      <c r="A568" s="288"/>
      <c r="B568" s="289">
        <v>14</v>
      </c>
      <c r="C568" s="356"/>
      <c r="D568" s="291" t="s">
        <v>368</v>
      </c>
      <c r="E568" s="273" t="s">
        <v>82</v>
      </c>
      <c r="F568" s="292"/>
      <c r="G568" s="293"/>
      <c r="H568" s="294"/>
      <c r="I568" s="295">
        <f t="shared" si="69"/>
        <v>0</v>
      </c>
      <c r="K568" s="393"/>
      <c r="L568" s="388"/>
      <c r="M568" s="389"/>
      <c r="O568" s="393"/>
      <c r="P568" s="390"/>
    </row>
    <row r="569" spans="1:19" s="296" customFormat="1" x14ac:dyDescent="0.25">
      <c r="A569" s="288"/>
      <c r="B569" s="289">
        <v>15</v>
      </c>
      <c r="C569" s="356"/>
      <c r="D569" s="291" t="s">
        <v>369</v>
      </c>
      <c r="E569" s="273" t="s">
        <v>82</v>
      </c>
      <c r="F569" s="292"/>
      <c r="G569" s="293"/>
      <c r="H569" s="294"/>
      <c r="I569" s="295">
        <f t="shared" si="69"/>
        <v>0</v>
      </c>
      <c r="K569" s="393"/>
      <c r="L569" s="388"/>
      <c r="M569" s="389"/>
      <c r="O569" s="393"/>
      <c r="P569" s="390"/>
    </row>
    <row r="570" spans="1:19" s="296" customFormat="1" x14ac:dyDescent="0.25">
      <c r="A570" s="288"/>
      <c r="B570" s="289">
        <v>16</v>
      </c>
      <c r="C570" s="356"/>
      <c r="D570" s="291" t="s">
        <v>370</v>
      </c>
      <c r="E570" s="273" t="s">
        <v>82</v>
      </c>
      <c r="F570" s="292"/>
      <c r="G570" s="293"/>
      <c r="H570" s="294"/>
      <c r="I570" s="295">
        <f t="shared" si="69"/>
        <v>0</v>
      </c>
      <c r="K570" s="393"/>
      <c r="L570" s="388"/>
      <c r="M570" s="389"/>
      <c r="O570" s="393"/>
      <c r="P570" s="390"/>
    </row>
    <row r="571" spans="1:19" s="296" customFormat="1" x14ac:dyDescent="0.25">
      <c r="A571" s="288"/>
      <c r="B571" s="289">
        <v>17</v>
      </c>
      <c r="C571" s="356"/>
      <c r="D571" s="291" t="s">
        <v>371</v>
      </c>
      <c r="E571" s="273" t="s">
        <v>82</v>
      </c>
      <c r="F571" s="292"/>
      <c r="G571" s="293"/>
      <c r="H571" s="294"/>
      <c r="I571" s="295">
        <f t="shared" si="69"/>
        <v>0</v>
      </c>
      <c r="K571" s="393"/>
      <c r="L571" s="388"/>
      <c r="M571" s="389"/>
      <c r="O571" s="393"/>
      <c r="P571" s="390"/>
    </row>
    <row r="572" spans="1:19" s="296" customFormat="1" x14ac:dyDescent="0.25">
      <c r="A572" s="288"/>
      <c r="B572" s="289">
        <v>18</v>
      </c>
      <c r="C572" s="356"/>
      <c r="D572" s="291" t="s">
        <v>372</v>
      </c>
      <c r="E572" s="273" t="s">
        <v>82</v>
      </c>
      <c r="F572" s="292"/>
      <c r="G572" s="293"/>
      <c r="H572" s="294"/>
      <c r="I572" s="295">
        <f t="shared" si="69"/>
        <v>0</v>
      </c>
      <c r="K572" s="393"/>
      <c r="L572" s="388"/>
      <c r="M572" s="389"/>
      <c r="O572" s="393"/>
      <c r="P572" s="390"/>
    </row>
    <row r="573" spans="1:19" s="296" customFormat="1" x14ac:dyDescent="0.25">
      <c r="A573" s="288"/>
      <c r="B573" s="289">
        <v>19</v>
      </c>
      <c r="C573" s="356"/>
      <c r="D573" s="291" t="s">
        <v>388</v>
      </c>
      <c r="E573" s="273" t="s">
        <v>82</v>
      </c>
      <c r="F573" s="292"/>
      <c r="G573" s="293"/>
      <c r="H573" s="294"/>
      <c r="I573" s="295"/>
      <c r="K573" s="393"/>
      <c r="L573" s="388"/>
      <c r="M573" s="389"/>
      <c r="O573" s="393"/>
      <c r="P573" s="390"/>
    </row>
    <row r="574" spans="1:19" s="296" customFormat="1" x14ac:dyDescent="0.25">
      <c r="A574" s="288"/>
      <c r="B574" s="289">
        <v>20</v>
      </c>
      <c r="C574" s="356"/>
      <c r="D574" s="291" t="s">
        <v>389</v>
      </c>
      <c r="E574" s="273" t="s">
        <v>82</v>
      </c>
      <c r="F574" s="292"/>
      <c r="G574" s="293"/>
      <c r="H574" s="294"/>
      <c r="I574" s="295"/>
      <c r="K574" s="393"/>
      <c r="L574" s="388"/>
      <c r="M574" s="389"/>
      <c r="O574" s="393"/>
      <c r="P574" s="390"/>
    </row>
    <row r="575" spans="1:19" s="364" customFormat="1" ht="15.6" x14ac:dyDescent="0.25">
      <c r="A575" s="288"/>
      <c r="B575" s="289">
        <v>21</v>
      </c>
      <c r="C575" s="356"/>
      <c r="D575" s="291" t="s">
        <v>373</v>
      </c>
      <c r="E575" s="273" t="s">
        <v>82</v>
      </c>
      <c r="F575" s="292"/>
      <c r="G575" s="293"/>
      <c r="H575" s="294"/>
      <c r="I575" s="295"/>
      <c r="J575" s="296"/>
      <c r="K575" s="393"/>
      <c r="L575" s="388"/>
      <c r="M575" s="389"/>
      <c r="N575" s="296"/>
      <c r="O575" s="393"/>
      <c r="P575" s="390"/>
      <c r="Q575" s="296"/>
      <c r="R575" s="296"/>
      <c r="S575" s="296"/>
    </row>
    <row r="576" spans="1:19" s="364" customFormat="1" ht="15.6" x14ac:dyDescent="0.25">
      <c r="A576" s="288"/>
      <c r="B576" s="289">
        <v>22</v>
      </c>
      <c r="C576" s="356"/>
      <c r="D576" s="291" t="s">
        <v>85</v>
      </c>
      <c r="E576" s="273" t="s">
        <v>86</v>
      </c>
      <c r="F576" s="292"/>
      <c r="G576" s="293"/>
      <c r="H576" s="294"/>
      <c r="I576" s="295">
        <f t="shared" si="69"/>
        <v>0</v>
      </c>
      <c r="J576" s="296"/>
      <c r="K576" s="393"/>
      <c r="L576" s="388"/>
      <c r="M576" s="389"/>
      <c r="N576" s="296"/>
      <c r="O576" s="393"/>
      <c r="P576" s="390"/>
      <c r="Q576" s="296"/>
      <c r="R576" s="296"/>
      <c r="S576" s="296"/>
    </row>
    <row r="577" spans="1:19" s="364" customFormat="1" ht="15.6" x14ac:dyDescent="0.25">
      <c r="A577" s="288"/>
      <c r="B577" s="289">
        <v>23</v>
      </c>
      <c r="C577" s="356"/>
      <c r="D577" s="291" t="s">
        <v>87</v>
      </c>
      <c r="E577" s="273" t="s">
        <v>29</v>
      </c>
      <c r="F577" s="292"/>
      <c r="G577" s="293"/>
      <c r="H577" s="294"/>
      <c r="I577" s="295">
        <f t="shared" si="69"/>
        <v>0</v>
      </c>
      <c r="J577" s="296"/>
      <c r="K577" s="393"/>
      <c r="L577" s="388"/>
      <c r="M577" s="389"/>
      <c r="N577" s="296"/>
      <c r="O577" s="393"/>
      <c r="P577" s="390"/>
      <c r="Q577" s="296"/>
      <c r="R577" s="296"/>
      <c r="S577" s="296"/>
    </row>
    <row r="578" spans="1:19" s="364" customFormat="1" ht="15.6" x14ac:dyDescent="0.25">
      <c r="A578" s="288"/>
      <c r="B578" s="289">
        <v>24</v>
      </c>
      <c r="C578" s="356"/>
      <c r="D578" s="291" t="s">
        <v>88</v>
      </c>
      <c r="E578" s="394" t="s">
        <v>395</v>
      </c>
      <c r="F578" s="292"/>
      <c r="G578" s="293"/>
      <c r="H578" s="294"/>
      <c r="I578" s="295">
        <f t="shared" si="69"/>
        <v>0</v>
      </c>
      <c r="J578" s="296"/>
      <c r="K578" s="393"/>
      <c r="L578" s="388"/>
      <c r="M578" s="389"/>
      <c r="N578" s="296"/>
      <c r="O578" s="393"/>
      <c r="P578" s="390"/>
      <c r="Q578" s="296"/>
      <c r="R578" s="296"/>
      <c r="S578" s="296"/>
    </row>
    <row r="579" spans="1:19" s="364" customFormat="1" ht="15.6" x14ac:dyDescent="0.25">
      <c r="A579" s="288"/>
      <c r="B579" s="289">
        <v>25</v>
      </c>
      <c r="C579" s="356"/>
      <c r="D579" s="291" t="s">
        <v>374</v>
      </c>
      <c r="E579" s="394"/>
      <c r="F579" s="292"/>
      <c r="G579" s="293"/>
      <c r="H579" s="294"/>
      <c r="I579" s="295"/>
      <c r="J579" s="296"/>
      <c r="K579" s="393"/>
      <c r="L579" s="388"/>
      <c r="M579" s="389"/>
      <c r="N579" s="296"/>
      <c r="O579" s="393"/>
      <c r="P579" s="390"/>
      <c r="Q579" s="296"/>
      <c r="R579" s="296"/>
      <c r="S579" s="296"/>
    </row>
    <row r="580" spans="1:19" s="296" customFormat="1" x14ac:dyDescent="0.25">
      <c r="A580" s="288"/>
      <c r="B580" s="289">
        <v>26</v>
      </c>
      <c r="C580" s="290"/>
      <c r="D580" s="291" t="s">
        <v>255</v>
      </c>
      <c r="E580" s="273" t="s">
        <v>29</v>
      </c>
      <c r="F580" s="292"/>
      <c r="G580" s="293"/>
      <c r="H580" s="294"/>
      <c r="I580" s="295">
        <f t="shared" si="69"/>
        <v>0</v>
      </c>
      <c r="K580" s="393"/>
      <c r="L580" s="388"/>
      <c r="M580" s="389"/>
      <c r="O580" s="393"/>
      <c r="P580" s="390"/>
    </row>
    <row r="581" spans="1:19" s="296" customFormat="1" x14ac:dyDescent="0.25">
      <c r="A581" s="288"/>
      <c r="B581" s="289">
        <v>27</v>
      </c>
      <c r="C581" s="290"/>
      <c r="D581" s="291" t="s">
        <v>256</v>
      </c>
      <c r="E581" s="273" t="s">
        <v>29</v>
      </c>
      <c r="F581" s="292"/>
      <c r="G581" s="293"/>
      <c r="H581" s="294"/>
      <c r="I581" s="295">
        <f t="shared" si="69"/>
        <v>0</v>
      </c>
      <c r="K581" s="393"/>
      <c r="L581" s="388"/>
      <c r="M581" s="389"/>
      <c r="O581" s="393"/>
      <c r="P581" s="390"/>
    </row>
    <row r="582" spans="1:19" s="296" customFormat="1" x14ac:dyDescent="0.25">
      <c r="A582" s="288"/>
      <c r="B582" s="289">
        <v>28</v>
      </c>
      <c r="C582" s="290"/>
      <c r="D582" s="291" t="s">
        <v>257</v>
      </c>
      <c r="E582" s="273"/>
      <c r="F582" s="292"/>
      <c r="G582" s="293"/>
      <c r="H582" s="294"/>
      <c r="I582" s="295"/>
      <c r="K582" s="393"/>
      <c r="L582" s="388"/>
      <c r="M582" s="389"/>
      <c r="O582" s="393"/>
      <c r="P582" s="390"/>
    </row>
    <row r="583" spans="1:19" s="296" customFormat="1" ht="17.399999999999999" x14ac:dyDescent="0.25">
      <c r="A583" s="288"/>
      <c r="B583" s="289"/>
      <c r="C583" s="290">
        <v>1</v>
      </c>
      <c r="D583" s="291" t="s">
        <v>281</v>
      </c>
      <c r="E583" s="273" t="s">
        <v>178</v>
      </c>
      <c r="F583" s="292"/>
      <c r="G583" s="293"/>
      <c r="H583" s="294"/>
      <c r="I583" s="295">
        <f t="shared" si="69"/>
        <v>0</v>
      </c>
      <c r="K583" s="393"/>
      <c r="L583" s="388"/>
      <c r="M583" s="389"/>
      <c r="O583" s="393"/>
      <c r="P583" s="390"/>
    </row>
    <row r="584" spans="1:19" s="296" customFormat="1" ht="17.399999999999999" x14ac:dyDescent="0.25">
      <c r="A584" s="288"/>
      <c r="B584" s="289"/>
      <c r="C584" s="290">
        <v>2</v>
      </c>
      <c r="D584" s="291" t="s">
        <v>282</v>
      </c>
      <c r="E584" s="273" t="s">
        <v>178</v>
      </c>
      <c r="F584" s="292"/>
      <c r="G584" s="293"/>
      <c r="H584" s="294"/>
      <c r="I584" s="295">
        <f t="shared" si="69"/>
        <v>0</v>
      </c>
      <c r="K584" s="393"/>
      <c r="L584" s="388"/>
      <c r="M584" s="389"/>
      <c r="O584" s="393"/>
      <c r="P584" s="390"/>
    </row>
    <row r="585" spans="1:19" s="296" customFormat="1" ht="17.399999999999999" x14ac:dyDescent="0.25">
      <c r="A585" s="288"/>
      <c r="B585" s="289"/>
      <c r="C585" s="290">
        <v>3</v>
      </c>
      <c r="D585" s="291" t="s">
        <v>283</v>
      </c>
      <c r="E585" s="273" t="s">
        <v>178</v>
      </c>
      <c r="F585" s="292"/>
      <c r="G585" s="293"/>
      <c r="H585" s="294"/>
      <c r="I585" s="295">
        <f t="shared" si="69"/>
        <v>0</v>
      </c>
      <c r="K585" s="393"/>
      <c r="L585" s="388"/>
      <c r="M585" s="389"/>
      <c r="O585" s="393"/>
      <c r="P585" s="390"/>
    </row>
    <row r="586" spans="1:19" s="296" customFormat="1" ht="17.399999999999999" x14ac:dyDescent="0.25">
      <c r="A586" s="288"/>
      <c r="B586" s="289"/>
      <c r="C586" s="290">
        <v>4</v>
      </c>
      <c r="D586" s="291" t="s">
        <v>123</v>
      </c>
      <c r="E586" s="273" t="s">
        <v>178</v>
      </c>
      <c r="F586" s="292"/>
      <c r="G586" s="293"/>
      <c r="H586" s="294"/>
      <c r="I586" s="295">
        <f t="shared" si="69"/>
        <v>0</v>
      </c>
      <c r="K586" s="393"/>
      <c r="L586" s="388"/>
      <c r="M586" s="389"/>
      <c r="O586" s="393"/>
      <c r="P586" s="390"/>
    </row>
    <row r="587" spans="1:19" s="296" customFormat="1" ht="17.399999999999999" x14ac:dyDescent="0.25">
      <c r="A587" s="288"/>
      <c r="B587" s="289"/>
      <c r="C587" s="290">
        <v>5</v>
      </c>
      <c r="D587" s="291" t="s">
        <v>89</v>
      </c>
      <c r="E587" s="273" t="s">
        <v>178</v>
      </c>
      <c r="F587" s="292"/>
      <c r="G587" s="293"/>
      <c r="H587" s="294"/>
      <c r="I587" s="295">
        <f t="shared" si="69"/>
        <v>0</v>
      </c>
      <c r="K587" s="393"/>
      <c r="L587" s="388"/>
      <c r="M587" s="389"/>
      <c r="O587" s="393"/>
      <c r="P587" s="390"/>
    </row>
    <row r="588" spans="1:19" s="296" customFormat="1" ht="17.399999999999999" x14ac:dyDescent="0.25">
      <c r="A588" s="288"/>
      <c r="B588" s="289"/>
      <c r="C588" s="290">
        <v>6</v>
      </c>
      <c r="D588" s="291" t="s">
        <v>124</v>
      </c>
      <c r="E588" s="273" t="s">
        <v>178</v>
      </c>
      <c r="F588" s="292"/>
      <c r="G588" s="293"/>
      <c r="H588" s="294"/>
      <c r="I588" s="295">
        <f t="shared" si="69"/>
        <v>0</v>
      </c>
      <c r="K588" s="393"/>
      <c r="L588" s="388"/>
      <c r="M588" s="389"/>
      <c r="O588" s="393"/>
      <c r="P588" s="390"/>
    </row>
    <row r="589" spans="1:19" s="296" customFormat="1" x14ac:dyDescent="0.25">
      <c r="A589" s="288"/>
      <c r="B589" s="289">
        <v>29</v>
      </c>
      <c r="C589" s="290"/>
      <c r="D589" s="291" t="s">
        <v>284</v>
      </c>
      <c r="E589" s="273" t="s">
        <v>26</v>
      </c>
      <c r="F589" s="292"/>
      <c r="G589" s="293"/>
      <c r="H589" s="294"/>
      <c r="I589" s="295">
        <f t="shared" si="69"/>
        <v>0</v>
      </c>
      <c r="K589" s="393"/>
      <c r="L589" s="388"/>
      <c r="M589" s="389"/>
      <c r="O589" s="393"/>
      <c r="P589" s="390"/>
    </row>
    <row r="590" spans="1:19" s="296" customFormat="1" ht="30" x14ac:dyDescent="0.25">
      <c r="A590" s="288"/>
      <c r="B590" s="289"/>
      <c r="C590" s="290">
        <v>1</v>
      </c>
      <c r="D590" s="291" t="s">
        <v>320</v>
      </c>
      <c r="E590" s="273" t="s">
        <v>26</v>
      </c>
      <c r="F590" s="292"/>
      <c r="G590" s="293"/>
      <c r="H590" s="294"/>
      <c r="I590" s="295">
        <f t="shared" si="69"/>
        <v>0</v>
      </c>
      <c r="K590" s="393"/>
      <c r="L590" s="388"/>
      <c r="M590" s="389"/>
      <c r="O590" s="393"/>
      <c r="P590" s="390"/>
    </row>
    <row r="591" spans="1:19" s="296" customFormat="1" ht="30" x14ac:dyDescent="0.25">
      <c r="A591" s="288"/>
      <c r="B591" s="289"/>
      <c r="C591" s="290">
        <v>2</v>
      </c>
      <c r="D591" s="291" t="s">
        <v>321</v>
      </c>
      <c r="E591" s="273" t="s">
        <v>26</v>
      </c>
      <c r="F591" s="292"/>
      <c r="G591" s="293"/>
      <c r="H591" s="294"/>
      <c r="I591" s="295">
        <f t="shared" si="69"/>
        <v>0</v>
      </c>
      <c r="K591" s="393"/>
      <c r="L591" s="388"/>
      <c r="M591" s="389"/>
      <c r="O591" s="393"/>
      <c r="P591" s="390"/>
    </row>
    <row r="592" spans="1:19" s="296" customFormat="1" ht="30" x14ac:dyDescent="0.25">
      <c r="A592" s="288"/>
      <c r="B592" s="289"/>
      <c r="C592" s="290">
        <v>3</v>
      </c>
      <c r="D592" s="291" t="s">
        <v>322</v>
      </c>
      <c r="E592" s="273" t="s">
        <v>26</v>
      </c>
      <c r="F592" s="292"/>
      <c r="G592" s="293"/>
      <c r="H592" s="294"/>
      <c r="I592" s="295">
        <f t="shared" si="69"/>
        <v>0</v>
      </c>
      <c r="K592" s="393"/>
      <c r="L592" s="388"/>
      <c r="M592" s="389"/>
      <c r="O592" s="393"/>
      <c r="P592" s="390"/>
    </row>
    <row r="593" spans="1:19" s="296" customFormat="1" ht="30" x14ac:dyDescent="0.25">
      <c r="A593" s="288"/>
      <c r="B593" s="289"/>
      <c r="C593" s="290">
        <v>4</v>
      </c>
      <c r="D593" s="291" t="s">
        <v>323</v>
      </c>
      <c r="E593" s="273" t="s">
        <v>29</v>
      </c>
      <c r="F593" s="292"/>
      <c r="G593" s="293"/>
      <c r="H593" s="294"/>
      <c r="I593" s="295">
        <f t="shared" si="69"/>
        <v>0</v>
      </c>
      <c r="K593" s="393"/>
      <c r="L593" s="388"/>
      <c r="M593" s="389"/>
      <c r="O593" s="393"/>
      <c r="P593" s="390"/>
    </row>
    <row r="594" spans="1:19" s="296" customFormat="1" ht="30" x14ac:dyDescent="0.25">
      <c r="A594" s="288"/>
      <c r="B594" s="289"/>
      <c r="C594" s="290">
        <v>5</v>
      </c>
      <c r="D594" s="291" t="s">
        <v>324</v>
      </c>
      <c r="E594" s="273" t="s">
        <v>29</v>
      </c>
      <c r="F594" s="292"/>
      <c r="G594" s="293"/>
      <c r="H594" s="294"/>
      <c r="I594" s="295">
        <f t="shared" si="69"/>
        <v>0</v>
      </c>
      <c r="K594" s="393"/>
      <c r="L594" s="388"/>
      <c r="M594" s="389"/>
      <c r="O594" s="393"/>
      <c r="P594" s="390"/>
    </row>
    <row r="595" spans="1:19" s="296" customFormat="1" ht="30" x14ac:dyDescent="0.25">
      <c r="A595" s="288"/>
      <c r="B595" s="289"/>
      <c r="C595" s="290">
        <v>6</v>
      </c>
      <c r="D595" s="291" t="s">
        <v>325</v>
      </c>
      <c r="E595" s="273" t="s">
        <v>178</v>
      </c>
      <c r="F595" s="292"/>
      <c r="G595" s="293"/>
      <c r="H595" s="294"/>
      <c r="I595" s="295">
        <f t="shared" si="69"/>
        <v>0</v>
      </c>
      <c r="K595" s="393"/>
      <c r="L595" s="388"/>
      <c r="M595" s="389"/>
      <c r="O595" s="393"/>
      <c r="P595" s="390"/>
    </row>
    <row r="596" spans="1:19" s="296" customFormat="1" ht="30" x14ac:dyDescent="0.25">
      <c r="A596" s="288"/>
      <c r="B596" s="289"/>
      <c r="C596" s="290">
        <v>7</v>
      </c>
      <c r="D596" s="291" t="s">
        <v>326</v>
      </c>
      <c r="E596" s="273" t="s">
        <v>26</v>
      </c>
      <c r="F596" s="292"/>
      <c r="G596" s="293"/>
      <c r="H596" s="294"/>
      <c r="I596" s="295">
        <f t="shared" si="69"/>
        <v>0</v>
      </c>
      <c r="K596" s="393"/>
      <c r="L596" s="388"/>
      <c r="M596" s="389"/>
      <c r="O596" s="393"/>
      <c r="P596" s="390"/>
    </row>
    <row r="597" spans="1:19" s="296" customFormat="1" ht="30" x14ac:dyDescent="0.25">
      <c r="A597" s="288"/>
      <c r="B597" s="289"/>
      <c r="C597" s="290">
        <v>8</v>
      </c>
      <c r="D597" s="291" t="s">
        <v>327</v>
      </c>
      <c r="E597" s="273" t="s">
        <v>178</v>
      </c>
      <c r="F597" s="292"/>
      <c r="G597" s="293"/>
      <c r="H597" s="294"/>
      <c r="I597" s="295">
        <f t="shared" si="69"/>
        <v>0</v>
      </c>
      <c r="K597" s="393"/>
      <c r="L597" s="388"/>
      <c r="M597" s="389"/>
      <c r="O597" s="393"/>
      <c r="P597" s="390"/>
    </row>
    <row r="598" spans="1:19" s="296" customFormat="1" ht="15.6" x14ac:dyDescent="0.25">
      <c r="A598" s="450"/>
      <c r="B598" s="451">
        <v>30</v>
      </c>
      <c r="C598" s="452"/>
      <c r="D598" s="471" t="s">
        <v>540</v>
      </c>
      <c r="E598" s="453"/>
      <c r="F598" s="454"/>
      <c r="G598" s="455"/>
      <c r="H598" s="456"/>
      <c r="I598" s="318"/>
      <c r="K598" s="393"/>
      <c r="L598" s="388"/>
      <c r="M598" s="389"/>
      <c r="O598" s="393"/>
      <c r="P598" s="390"/>
    </row>
    <row r="599" spans="1:19" s="296" customFormat="1" ht="30" x14ac:dyDescent="0.25">
      <c r="A599" s="450"/>
      <c r="B599" s="451"/>
      <c r="C599" s="459">
        <v>1</v>
      </c>
      <c r="D599" s="461" t="s">
        <v>519</v>
      </c>
      <c r="E599" s="453" t="s">
        <v>520</v>
      </c>
      <c r="F599" s="454"/>
      <c r="G599" s="455"/>
      <c r="H599" s="456"/>
      <c r="I599" s="318"/>
      <c r="K599" s="393"/>
      <c r="L599" s="388"/>
      <c r="M599" s="389"/>
      <c r="O599" s="393"/>
      <c r="P599" s="390"/>
    </row>
    <row r="600" spans="1:19" s="296" customFormat="1" ht="30" x14ac:dyDescent="0.25">
      <c r="A600" s="450"/>
      <c r="B600" s="451"/>
      <c r="C600" s="459">
        <v>2</v>
      </c>
      <c r="D600" s="461" t="s">
        <v>517</v>
      </c>
      <c r="E600" s="453" t="s">
        <v>86</v>
      </c>
      <c r="F600" s="454"/>
      <c r="G600" s="455"/>
      <c r="H600" s="456"/>
      <c r="I600" s="318"/>
      <c r="K600" s="393"/>
      <c r="L600" s="388"/>
      <c r="M600" s="389"/>
      <c r="O600" s="393"/>
      <c r="P600" s="390"/>
    </row>
    <row r="601" spans="1:19" s="296" customFormat="1" ht="15.6" x14ac:dyDescent="0.25">
      <c r="A601" s="312"/>
      <c r="B601" s="313"/>
      <c r="C601" s="302"/>
      <c r="D601" s="314"/>
      <c r="E601" s="304"/>
      <c r="F601" s="305"/>
      <c r="G601" s="321"/>
      <c r="H601" s="317"/>
      <c r="I601" s="365"/>
      <c r="K601" s="393"/>
      <c r="L601" s="388"/>
      <c r="M601" s="395"/>
      <c r="O601" s="393"/>
      <c r="P601" s="396"/>
    </row>
    <row r="602" spans="1:19" s="296" customFormat="1" ht="16.2" thickBot="1" x14ac:dyDescent="0.3">
      <c r="A602" s="336"/>
      <c r="B602" s="337"/>
      <c r="C602" s="338"/>
      <c r="D602" s="397" t="s">
        <v>42</v>
      </c>
      <c r="E602" s="340"/>
      <c r="F602" s="398"/>
      <c r="G602" s="399"/>
      <c r="H602" s="400"/>
      <c r="I602" s="322">
        <f>SUM(I553:I601)</f>
        <v>0</v>
      </c>
      <c r="K602" s="401"/>
      <c r="L602" s="388"/>
      <c r="M602" s="402"/>
      <c r="O602" s="401"/>
      <c r="P602" s="403"/>
    </row>
    <row r="603" spans="1:19" s="296" customFormat="1" ht="16.2" thickBot="1" x14ac:dyDescent="0.3">
      <c r="A603" s="404"/>
      <c r="B603" s="405"/>
      <c r="C603" s="406"/>
      <c r="D603" s="407"/>
      <c r="E603" s="408"/>
      <c r="F603" s="409"/>
      <c r="G603" s="410"/>
      <c r="H603" s="411"/>
      <c r="I603" s="412"/>
      <c r="K603" s="413"/>
      <c r="L603" s="414"/>
      <c r="M603" s="415"/>
      <c r="O603" s="413"/>
      <c r="P603" s="416"/>
    </row>
    <row r="604" spans="1:19" s="296" customFormat="1" x14ac:dyDescent="0.25">
      <c r="A604" s="417"/>
      <c r="B604" s="417"/>
      <c r="C604" s="417"/>
      <c r="D604" s="418"/>
      <c r="E604" s="417"/>
      <c r="F604" s="417"/>
      <c r="G604" s="419"/>
      <c r="H604" s="420"/>
      <c r="I604" s="420"/>
      <c r="J604" s="417"/>
      <c r="K604" s="417"/>
      <c r="L604" s="417"/>
      <c r="M604" s="417"/>
      <c r="N604" s="417"/>
      <c r="O604" s="417"/>
      <c r="P604" s="417"/>
      <c r="Q604" s="417"/>
      <c r="R604" s="417"/>
      <c r="S604" s="417"/>
    </row>
    <row r="605" spans="1:19" s="296" customFormat="1" x14ac:dyDescent="0.25">
      <c r="A605" s="421" t="s">
        <v>380</v>
      </c>
      <c r="B605" s="417"/>
      <c r="C605" s="417"/>
      <c r="D605" s="418"/>
      <c r="E605" s="417"/>
      <c r="F605" s="417"/>
      <c r="G605" s="419"/>
      <c r="H605" s="420"/>
      <c r="I605" s="420"/>
      <c r="J605" s="417"/>
      <c r="K605" s="417"/>
      <c r="L605" s="417"/>
      <c r="M605" s="417"/>
      <c r="N605" s="417"/>
      <c r="O605" s="417"/>
      <c r="P605" s="417"/>
      <c r="Q605" s="417"/>
      <c r="R605" s="417"/>
      <c r="S605" s="417"/>
    </row>
    <row r="606" spans="1:19" s="296" customFormat="1" x14ac:dyDescent="0.25">
      <c r="A606" s="14"/>
      <c r="B606" s="14"/>
      <c r="C606" s="14"/>
      <c r="D606" s="29"/>
      <c r="E606" s="14"/>
      <c r="F606" s="14"/>
      <c r="G606" s="30"/>
      <c r="H606" s="31"/>
      <c r="I606" s="31"/>
      <c r="J606" s="14"/>
      <c r="K606" s="14"/>
      <c r="L606" s="14"/>
      <c r="M606" s="14"/>
      <c r="N606" s="14"/>
      <c r="O606" s="14"/>
      <c r="P606" s="14"/>
      <c r="Q606" s="14"/>
      <c r="R606" s="14"/>
      <c r="S606" s="14"/>
    </row>
    <row r="607" spans="1:19" s="296" customFormat="1" x14ac:dyDescent="0.25">
      <c r="A607" s="14"/>
      <c r="B607" s="14"/>
      <c r="C607" s="14"/>
      <c r="D607" s="29"/>
      <c r="E607" s="14"/>
      <c r="F607" s="14"/>
      <c r="G607" s="30"/>
      <c r="H607" s="31"/>
      <c r="I607" s="31"/>
      <c r="J607" s="14"/>
      <c r="K607" s="14"/>
      <c r="L607" s="14"/>
      <c r="M607" s="14"/>
      <c r="N607" s="14"/>
      <c r="O607" s="14"/>
      <c r="P607" s="14"/>
      <c r="Q607" s="14"/>
      <c r="R607" s="14"/>
      <c r="S607" s="14"/>
    </row>
    <row r="608" spans="1:19" s="296" customFormat="1" x14ac:dyDescent="0.25">
      <c r="A608" s="14"/>
      <c r="B608" s="14"/>
      <c r="C608" s="14"/>
      <c r="D608" s="29"/>
      <c r="E608" s="14"/>
      <c r="F608" s="14"/>
      <c r="G608" s="30"/>
      <c r="H608" s="31"/>
      <c r="I608" s="31"/>
      <c r="J608" s="14"/>
      <c r="K608" s="14"/>
      <c r="L608" s="14"/>
      <c r="M608" s="14"/>
      <c r="N608" s="14"/>
      <c r="O608" s="14"/>
      <c r="P608" s="14"/>
      <c r="Q608" s="14"/>
      <c r="R608" s="14"/>
      <c r="S608" s="14"/>
    </row>
    <row r="609" spans="1:19" s="296" customFormat="1" x14ac:dyDescent="0.25">
      <c r="A609" s="14"/>
      <c r="B609" s="14"/>
      <c r="C609" s="14"/>
      <c r="D609" s="29"/>
      <c r="E609" s="14"/>
      <c r="F609" s="14"/>
      <c r="G609" s="30"/>
      <c r="H609" s="31"/>
      <c r="I609" s="31"/>
      <c r="J609" s="14"/>
      <c r="K609" s="14"/>
      <c r="L609" s="14"/>
      <c r="M609" s="14"/>
      <c r="N609" s="14"/>
      <c r="O609" s="14"/>
      <c r="P609" s="14"/>
      <c r="Q609" s="14"/>
      <c r="R609" s="14"/>
      <c r="S609" s="14"/>
    </row>
    <row r="610" spans="1:19" s="296" customFormat="1" x14ac:dyDescent="0.25">
      <c r="A610" s="14"/>
      <c r="B610" s="14"/>
      <c r="C610" s="14"/>
      <c r="D610" s="29"/>
      <c r="E610" s="14"/>
      <c r="F610" s="14"/>
      <c r="G610" s="30"/>
      <c r="H610" s="31"/>
      <c r="I610" s="31"/>
      <c r="J610" s="14"/>
      <c r="K610" s="14"/>
      <c r="L610" s="14"/>
      <c r="M610" s="14"/>
      <c r="N610" s="14"/>
      <c r="O610" s="14"/>
      <c r="P610" s="14"/>
      <c r="Q610" s="14"/>
      <c r="R610" s="14"/>
      <c r="S610" s="14"/>
    </row>
    <row r="611" spans="1:19" s="296" customFormat="1" x14ac:dyDescent="0.25">
      <c r="A611" s="14"/>
      <c r="B611" s="14"/>
      <c r="C611" s="14"/>
      <c r="D611" s="29"/>
      <c r="E611" s="14"/>
      <c r="F611" s="14"/>
      <c r="G611" s="30"/>
      <c r="H611" s="31"/>
      <c r="I611" s="31"/>
      <c r="J611" s="14"/>
      <c r="K611" s="14"/>
      <c r="L611" s="14"/>
      <c r="M611" s="14"/>
      <c r="N611" s="14"/>
      <c r="O611" s="14"/>
      <c r="P611" s="14"/>
      <c r="Q611" s="14"/>
      <c r="R611" s="14"/>
      <c r="S611" s="14"/>
    </row>
    <row r="612" spans="1:19" s="296" customFormat="1" x14ac:dyDescent="0.25">
      <c r="A612" s="14"/>
      <c r="B612" s="14"/>
      <c r="C612" s="14"/>
      <c r="D612" s="29"/>
      <c r="E612" s="14"/>
      <c r="F612" s="14"/>
      <c r="G612" s="30"/>
      <c r="H612" s="31"/>
      <c r="I612" s="31"/>
      <c r="J612" s="14"/>
      <c r="K612" s="14"/>
      <c r="L612" s="14"/>
      <c r="M612" s="14"/>
      <c r="N612" s="14"/>
      <c r="O612" s="14"/>
      <c r="P612" s="14"/>
      <c r="Q612" s="14"/>
      <c r="R612" s="14"/>
      <c r="S612" s="14"/>
    </row>
    <row r="613" spans="1:19" s="296" customFormat="1" x14ac:dyDescent="0.25">
      <c r="A613" s="14"/>
      <c r="B613" s="14"/>
      <c r="C613" s="14"/>
      <c r="D613" s="29"/>
      <c r="E613" s="14"/>
      <c r="F613" s="14"/>
      <c r="G613" s="30"/>
      <c r="H613" s="31"/>
      <c r="I613" s="31"/>
      <c r="J613" s="14"/>
      <c r="K613" s="14"/>
      <c r="L613" s="14"/>
      <c r="M613" s="14"/>
      <c r="N613" s="14"/>
      <c r="O613" s="14"/>
      <c r="P613" s="14"/>
      <c r="Q613" s="14"/>
      <c r="R613" s="14"/>
      <c r="S613" s="14"/>
    </row>
    <row r="614" spans="1:19" s="296" customFormat="1" x14ac:dyDescent="0.25">
      <c r="A614" s="14"/>
      <c r="B614" s="14"/>
      <c r="C614" s="14"/>
      <c r="D614" s="29"/>
      <c r="E614" s="14"/>
      <c r="F614" s="14"/>
      <c r="G614" s="30"/>
      <c r="H614" s="31"/>
      <c r="I614" s="31"/>
      <c r="J614" s="14"/>
      <c r="K614" s="14"/>
      <c r="L614" s="14"/>
      <c r="M614" s="14"/>
      <c r="N614" s="14"/>
      <c r="O614" s="14"/>
      <c r="P614" s="14"/>
      <c r="Q614" s="14"/>
      <c r="R614" s="14"/>
      <c r="S614" s="14"/>
    </row>
    <row r="615" spans="1:19" s="296" customFormat="1" x14ac:dyDescent="0.25">
      <c r="A615" s="14"/>
      <c r="B615" s="14"/>
      <c r="C615" s="14"/>
      <c r="D615" s="29"/>
      <c r="E615" s="14"/>
      <c r="F615" s="14"/>
      <c r="G615" s="30"/>
      <c r="H615" s="31"/>
      <c r="I615" s="31"/>
      <c r="J615" s="14"/>
      <c r="K615" s="14"/>
      <c r="L615" s="14"/>
      <c r="M615" s="14"/>
      <c r="N615" s="14"/>
      <c r="O615" s="14"/>
      <c r="P615" s="14"/>
      <c r="Q615" s="14"/>
      <c r="R615" s="14"/>
      <c r="S615" s="14"/>
    </row>
    <row r="616" spans="1:19" s="296" customFormat="1" x14ac:dyDescent="0.25">
      <c r="A616" s="14"/>
      <c r="B616" s="14"/>
      <c r="C616" s="14"/>
      <c r="D616" s="29"/>
      <c r="E616" s="14"/>
      <c r="F616" s="14"/>
      <c r="G616" s="30"/>
      <c r="H616" s="31"/>
      <c r="I616" s="31"/>
      <c r="J616" s="14"/>
      <c r="K616" s="14"/>
      <c r="L616" s="14"/>
      <c r="M616" s="14"/>
      <c r="N616" s="14"/>
      <c r="O616" s="14"/>
      <c r="P616" s="14"/>
      <c r="Q616" s="14"/>
      <c r="R616" s="14"/>
      <c r="S616" s="14"/>
    </row>
    <row r="617" spans="1:19" s="296" customFormat="1" x14ac:dyDescent="0.25">
      <c r="A617" s="14"/>
      <c r="B617" s="14"/>
      <c r="C617" s="14"/>
      <c r="D617" s="29"/>
      <c r="E617" s="14"/>
      <c r="F617" s="14"/>
      <c r="G617" s="30"/>
      <c r="H617" s="31"/>
      <c r="I617" s="31"/>
      <c r="J617" s="14"/>
      <c r="K617" s="14"/>
      <c r="L617" s="14"/>
      <c r="M617" s="14"/>
      <c r="N617" s="14"/>
      <c r="O617" s="14"/>
      <c r="P617" s="14"/>
      <c r="Q617" s="14"/>
      <c r="R617" s="14"/>
      <c r="S617" s="14"/>
    </row>
    <row r="618" spans="1:19" s="296" customFormat="1" x14ac:dyDescent="0.25">
      <c r="A618" s="14"/>
      <c r="B618" s="14"/>
      <c r="C618" s="14"/>
      <c r="D618" s="29"/>
      <c r="E618" s="14"/>
      <c r="F618" s="14"/>
      <c r="G618" s="30"/>
      <c r="H618" s="31"/>
      <c r="I618" s="31"/>
      <c r="J618" s="14"/>
      <c r="K618" s="14"/>
      <c r="L618" s="14"/>
      <c r="M618" s="14"/>
      <c r="N618" s="14"/>
      <c r="O618" s="14"/>
      <c r="P618" s="14"/>
      <c r="Q618" s="14"/>
      <c r="R618" s="14"/>
      <c r="S618" s="14"/>
    </row>
    <row r="619" spans="1:19" s="296" customFormat="1" x14ac:dyDescent="0.25">
      <c r="A619" s="14"/>
      <c r="B619" s="14"/>
      <c r="C619" s="14"/>
      <c r="D619" s="29"/>
      <c r="E619" s="14"/>
      <c r="F619" s="14"/>
      <c r="G619" s="30"/>
      <c r="H619" s="31"/>
      <c r="I619" s="31"/>
      <c r="J619" s="14"/>
      <c r="K619" s="14"/>
      <c r="L619" s="14"/>
      <c r="M619" s="14"/>
      <c r="N619" s="14"/>
      <c r="O619" s="14"/>
      <c r="P619" s="14"/>
      <c r="Q619" s="14"/>
      <c r="R619" s="14"/>
      <c r="S619" s="14"/>
    </row>
    <row r="620" spans="1:19" s="296" customFormat="1" x14ac:dyDescent="0.25">
      <c r="A620" s="14"/>
      <c r="B620" s="14"/>
      <c r="C620" s="14"/>
      <c r="D620" s="29"/>
      <c r="E620" s="14"/>
      <c r="F620" s="14"/>
      <c r="G620" s="30"/>
      <c r="H620" s="31"/>
      <c r="I620" s="31"/>
      <c r="J620" s="14"/>
      <c r="K620" s="14"/>
      <c r="L620" s="14"/>
      <c r="M620" s="14"/>
      <c r="N620" s="14"/>
      <c r="O620" s="14"/>
      <c r="P620" s="14"/>
      <c r="Q620" s="14"/>
      <c r="R620" s="14"/>
      <c r="S620" s="14"/>
    </row>
    <row r="621" spans="1:19" s="296" customFormat="1" x14ac:dyDescent="0.25">
      <c r="A621" s="14"/>
      <c r="B621" s="14"/>
      <c r="C621" s="14"/>
      <c r="D621" s="29"/>
      <c r="E621" s="14"/>
      <c r="F621" s="14"/>
      <c r="G621" s="30"/>
      <c r="H621" s="31"/>
      <c r="I621" s="31"/>
      <c r="J621" s="14"/>
      <c r="K621" s="14"/>
      <c r="L621" s="14"/>
      <c r="M621" s="14"/>
      <c r="N621" s="14"/>
      <c r="O621" s="14"/>
      <c r="P621" s="14"/>
      <c r="Q621" s="14"/>
      <c r="R621" s="14"/>
      <c r="S621" s="14"/>
    </row>
    <row r="622" spans="1:19" s="296" customFormat="1" x14ac:dyDescent="0.25">
      <c r="A622" s="14"/>
      <c r="B622" s="14"/>
      <c r="C622" s="14"/>
      <c r="D622" s="29"/>
      <c r="E622" s="14"/>
      <c r="F622" s="14"/>
      <c r="G622" s="30"/>
      <c r="H622" s="31"/>
      <c r="I622" s="31"/>
      <c r="J622" s="14"/>
      <c r="K622" s="14"/>
      <c r="L622" s="14"/>
      <c r="M622" s="14"/>
      <c r="N622" s="14"/>
      <c r="O622" s="14"/>
      <c r="P622" s="14"/>
      <c r="Q622" s="14"/>
      <c r="R622" s="14"/>
      <c r="S622" s="14"/>
    </row>
    <row r="623" spans="1:19" s="296" customFormat="1" x14ac:dyDescent="0.25">
      <c r="A623" s="14"/>
      <c r="B623" s="14"/>
      <c r="C623" s="14"/>
      <c r="D623" s="29"/>
      <c r="E623" s="14"/>
      <c r="F623" s="14"/>
      <c r="G623" s="30"/>
      <c r="H623" s="31"/>
      <c r="I623" s="31"/>
      <c r="J623" s="14"/>
      <c r="K623" s="14"/>
      <c r="L623" s="14"/>
      <c r="M623" s="14"/>
      <c r="N623" s="14"/>
      <c r="O623" s="14"/>
      <c r="P623" s="14"/>
      <c r="Q623" s="14"/>
      <c r="R623" s="14"/>
      <c r="S623" s="14"/>
    </row>
    <row r="624" spans="1:19" s="296" customFormat="1" x14ac:dyDescent="0.25">
      <c r="A624" s="14"/>
      <c r="B624" s="14"/>
      <c r="C624" s="14"/>
      <c r="D624" s="29"/>
      <c r="E624" s="14"/>
      <c r="F624" s="14"/>
      <c r="G624" s="30"/>
      <c r="H624" s="31"/>
      <c r="I624" s="31"/>
      <c r="J624" s="14"/>
      <c r="K624" s="14"/>
      <c r="L624" s="14"/>
      <c r="M624" s="14"/>
      <c r="N624" s="14"/>
      <c r="O624" s="14"/>
      <c r="P624" s="14"/>
      <c r="Q624" s="14"/>
      <c r="R624" s="14"/>
      <c r="S624" s="14"/>
    </row>
    <row r="625" spans="1:19" s="296" customFormat="1" x14ac:dyDescent="0.25">
      <c r="A625" s="14"/>
      <c r="B625" s="14"/>
      <c r="C625" s="14"/>
      <c r="D625" s="29"/>
      <c r="E625" s="14"/>
      <c r="F625" s="14"/>
      <c r="G625" s="30"/>
      <c r="H625" s="31"/>
      <c r="I625" s="31"/>
      <c r="J625" s="14"/>
      <c r="K625" s="14"/>
      <c r="L625" s="14"/>
      <c r="M625" s="14"/>
      <c r="N625" s="14"/>
      <c r="O625" s="14"/>
      <c r="P625" s="14"/>
      <c r="Q625" s="14"/>
      <c r="R625" s="14"/>
      <c r="S625" s="14"/>
    </row>
    <row r="626" spans="1:19" s="296" customFormat="1" x14ac:dyDescent="0.25">
      <c r="A626" s="14"/>
      <c r="B626" s="14"/>
      <c r="C626" s="14"/>
      <c r="D626" s="29"/>
      <c r="E626" s="14"/>
      <c r="F626" s="14"/>
      <c r="G626" s="30"/>
      <c r="H626" s="31"/>
      <c r="I626" s="31"/>
      <c r="J626" s="14"/>
      <c r="K626" s="14"/>
      <c r="L626" s="14"/>
      <c r="M626" s="14"/>
      <c r="N626" s="14"/>
      <c r="O626" s="14"/>
      <c r="P626" s="14"/>
      <c r="Q626" s="14"/>
      <c r="R626" s="14"/>
      <c r="S626" s="14"/>
    </row>
    <row r="627" spans="1:19" s="417" customFormat="1" ht="13.2" x14ac:dyDescent="0.25">
      <c r="A627" s="14"/>
      <c r="B627" s="14"/>
      <c r="C627" s="14"/>
      <c r="D627" s="29"/>
      <c r="E627" s="14"/>
      <c r="F627" s="14"/>
      <c r="G627" s="30"/>
      <c r="H627" s="31"/>
      <c r="I627" s="31"/>
      <c r="J627" s="14"/>
      <c r="K627" s="14"/>
      <c r="L627" s="14"/>
      <c r="M627" s="14"/>
      <c r="N627" s="14"/>
      <c r="O627" s="14"/>
      <c r="P627" s="14"/>
      <c r="Q627" s="14"/>
      <c r="R627" s="14"/>
      <c r="S627" s="14"/>
    </row>
    <row r="628" spans="1:19" s="417" customFormat="1" ht="13.2" x14ac:dyDescent="0.25">
      <c r="A628" s="14"/>
      <c r="B628" s="14"/>
      <c r="C628" s="14"/>
      <c r="D628" s="29"/>
      <c r="E628" s="14"/>
      <c r="F628" s="14"/>
      <c r="G628" s="30"/>
      <c r="H628" s="31"/>
      <c r="I628" s="31"/>
      <c r="J628" s="14"/>
      <c r="K628" s="14"/>
      <c r="L628" s="14"/>
      <c r="M628" s="14"/>
      <c r="N628" s="14"/>
      <c r="O628" s="14"/>
      <c r="P628" s="14"/>
      <c r="Q628" s="14"/>
      <c r="R628" s="14"/>
      <c r="S628" s="14"/>
    </row>
    <row r="629" spans="1:19" s="14" customFormat="1" ht="13.2" x14ac:dyDescent="0.25">
      <c r="D629" s="29"/>
      <c r="G629" s="30"/>
      <c r="H629" s="31"/>
      <c r="I629" s="31"/>
    </row>
    <row r="630" spans="1:19" s="14" customFormat="1" ht="13.2" x14ac:dyDescent="0.25">
      <c r="D630" s="29"/>
      <c r="G630" s="30"/>
      <c r="H630" s="31"/>
      <c r="I630" s="31"/>
    </row>
    <row r="631" spans="1:19" s="14" customFormat="1" ht="13.2" x14ac:dyDescent="0.25">
      <c r="D631" s="29"/>
      <c r="G631" s="30"/>
      <c r="H631" s="31"/>
      <c r="I631" s="31"/>
    </row>
    <row r="632" spans="1:19" s="14" customFormat="1" ht="13.2" x14ac:dyDescent="0.25">
      <c r="D632" s="29"/>
      <c r="G632" s="30"/>
      <c r="H632" s="31"/>
      <c r="I632" s="31"/>
    </row>
    <row r="633" spans="1:19" s="14" customFormat="1" ht="13.2" x14ac:dyDescent="0.25">
      <c r="D633" s="29"/>
      <c r="G633" s="30"/>
      <c r="H633" s="31"/>
      <c r="I633" s="31"/>
    </row>
    <row r="634" spans="1:19" s="14" customFormat="1" ht="13.2" x14ac:dyDescent="0.25">
      <c r="D634" s="29"/>
      <c r="G634" s="30"/>
      <c r="H634" s="31"/>
      <c r="I634" s="31"/>
    </row>
    <row r="635" spans="1:19" s="14" customFormat="1" ht="13.2" x14ac:dyDescent="0.25">
      <c r="D635" s="29"/>
      <c r="G635" s="30"/>
      <c r="H635" s="31"/>
      <c r="I635" s="31"/>
    </row>
    <row r="636" spans="1:19" s="14" customFormat="1" ht="13.2" x14ac:dyDescent="0.25">
      <c r="D636" s="29"/>
      <c r="G636" s="30"/>
      <c r="H636" s="31"/>
      <c r="I636" s="31"/>
    </row>
    <row r="637" spans="1:19" s="14" customFormat="1" ht="13.2" x14ac:dyDescent="0.25">
      <c r="D637" s="29"/>
      <c r="G637" s="30"/>
      <c r="H637" s="31"/>
      <c r="I637" s="31"/>
    </row>
    <row r="638" spans="1:19" s="14" customFormat="1" ht="13.2" x14ac:dyDescent="0.25">
      <c r="D638" s="29"/>
      <c r="G638" s="30"/>
      <c r="H638" s="31"/>
      <c r="I638" s="31"/>
    </row>
    <row r="639" spans="1:19" s="14" customFormat="1" ht="13.2" x14ac:dyDescent="0.25">
      <c r="D639" s="29"/>
      <c r="G639" s="30"/>
      <c r="H639" s="31"/>
      <c r="I639" s="31"/>
    </row>
    <row r="640" spans="1:19" s="14" customFormat="1" ht="13.2" x14ac:dyDescent="0.25">
      <c r="D640" s="29"/>
      <c r="G640" s="30"/>
      <c r="H640" s="31"/>
      <c r="I640" s="31"/>
    </row>
    <row r="641" spans="4:9" s="14" customFormat="1" ht="13.2" x14ac:dyDescent="0.25">
      <c r="D641" s="29"/>
      <c r="G641" s="30"/>
      <c r="H641" s="31"/>
      <c r="I641" s="31"/>
    </row>
    <row r="642" spans="4:9" s="14" customFormat="1" ht="13.2" x14ac:dyDescent="0.25">
      <c r="D642" s="29"/>
      <c r="G642" s="30"/>
      <c r="H642" s="31"/>
      <c r="I642" s="31"/>
    </row>
    <row r="643" spans="4:9" s="14" customFormat="1" ht="13.2" x14ac:dyDescent="0.25">
      <c r="D643" s="29"/>
      <c r="G643" s="30"/>
      <c r="H643" s="31"/>
      <c r="I643" s="31"/>
    </row>
    <row r="644" spans="4:9" s="14" customFormat="1" ht="13.2" x14ac:dyDescent="0.25">
      <c r="D644" s="29"/>
      <c r="G644" s="30"/>
      <c r="H644" s="31"/>
      <c r="I644" s="31"/>
    </row>
    <row r="645" spans="4:9" s="14" customFormat="1" ht="13.2" x14ac:dyDescent="0.25">
      <c r="D645" s="29"/>
      <c r="G645" s="30"/>
      <c r="H645" s="31"/>
      <c r="I645" s="31"/>
    </row>
    <row r="646" spans="4:9" s="14" customFormat="1" ht="13.2" x14ac:dyDescent="0.25">
      <c r="D646" s="29"/>
      <c r="G646" s="30"/>
      <c r="H646" s="31"/>
      <c r="I646" s="31"/>
    </row>
    <row r="647" spans="4:9" s="14" customFormat="1" ht="13.2" x14ac:dyDescent="0.25">
      <c r="D647" s="29"/>
      <c r="G647" s="30"/>
      <c r="H647" s="31"/>
      <c r="I647" s="31"/>
    </row>
    <row r="648" spans="4:9" s="14" customFormat="1" ht="13.2" x14ac:dyDescent="0.25">
      <c r="D648" s="29"/>
      <c r="G648" s="30"/>
      <c r="H648" s="31"/>
      <c r="I648" s="31"/>
    </row>
    <row r="649" spans="4:9" s="14" customFormat="1" ht="13.2" x14ac:dyDescent="0.25">
      <c r="D649" s="29"/>
      <c r="G649" s="30"/>
      <c r="H649" s="31"/>
      <c r="I649" s="31"/>
    </row>
    <row r="650" spans="4:9" s="14" customFormat="1" ht="13.2" x14ac:dyDescent="0.25">
      <c r="D650" s="29"/>
      <c r="G650" s="30"/>
      <c r="H650" s="31"/>
      <c r="I650" s="31"/>
    </row>
    <row r="651" spans="4:9" s="14" customFormat="1" ht="13.2" x14ac:dyDescent="0.25">
      <c r="D651" s="29"/>
      <c r="G651" s="30"/>
      <c r="H651" s="31"/>
      <c r="I651" s="31"/>
    </row>
    <row r="652" spans="4:9" s="14" customFormat="1" ht="13.2" x14ac:dyDescent="0.25">
      <c r="D652" s="29"/>
      <c r="G652" s="30"/>
      <c r="H652" s="31"/>
      <c r="I652" s="31"/>
    </row>
    <row r="653" spans="4:9" s="14" customFormat="1" ht="13.2" x14ac:dyDescent="0.25">
      <c r="D653" s="29"/>
      <c r="G653" s="30"/>
      <c r="H653" s="31"/>
      <c r="I653" s="31"/>
    </row>
    <row r="654" spans="4:9" s="14" customFormat="1" ht="13.2" x14ac:dyDescent="0.25">
      <c r="D654" s="29"/>
      <c r="G654" s="30"/>
      <c r="H654" s="31"/>
      <c r="I654" s="31"/>
    </row>
    <row r="655" spans="4:9" s="14" customFormat="1" ht="13.2" x14ac:dyDescent="0.25">
      <c r="D655" s="29"/>
      <c r="G655" s="30"/>
      <c r="H655" s="31"/>
      <c r="I655" s="31"/>
    </row>
    <row r="656" spans="4:9" s="14" customFormat="1" ht="13.2" x14ac:dyDescent="0.25">
      <c r="D656" s="29"/>
      <c r="G656" s="30"/>
      <c r="H656" s="31"/>
      <c r="I656" s="31"/>
    </row>
    <row r="657" spans="4:9" s="14" customFormat="1" ht="13.2" x14ac:dyDescent="0.25">
      <c r="D657" s="29"/>
      <c r="G657" s="30"/>
      <c r="H657" s="31"/>
      <c r="I657" s="31"/>
    </row>
    <row r="658" spans="4:9" s="14" customFormat="1" ht="13.2" x14ac:dyDescent="0.25">
      <c r="D658" s="29"/>
      <c r="G658" s="30"/>
      <c r="H658" s="31"/>
      <c r="I658" s="31"/>
    </row>
    <row r="659" spans="4:9" s="14" customFormat="1" ht="13.2" x14ac:dyDescent="0.25">
      <c r="D659" s="29"/>
      <c r="G659" s="30"/>
      <c r="H659" s="31"/>
      <c r="I659" s="31"/>
    </row>
    <row r="660" spans="4:9" s="14" customFormat="1" ht="13.2" x14ac:dyDescent="0.25">
      <c r="D660" s="29"/>
      <c r="G660" s="30"/>
      <c r="H660" s="31"/>
      <c r="I660" s="31"/>
    </row>
    <row r="661" spans="4:9" s="14" customFormat="1" ht="13.2" x14ac:dyDescent="0.25">
      <c r="D661" s="29"/>
      <c r="G661" s="30"/>
      <c r="H661" s="31"/>
      <c r="I661" s="31"/>
    </row>
    <row r="662" spans="4:9" s="14" customFormat="1" ht="13.2" x14ac:dyDescent="0.25">
      <c r="D662" s="29"/>
      <c r="G662" s="30"/>
      <c r="H662" s="31"/>
      <c r="I662" s="31"/>
    </row>
    <row r="663" spans="4:9" s="14" customFormat="1" ht="13.2" x14ac:dyDescent="0.25">
      <c r="D663" s="29"/>
      <c r="G663" s="30"/>
      <c r="H663" s="31"/>
      <c r="I663" s="31"/>
    </row>
    <row r="664" spans="4:9" s="14" customFormat="1" ht="13.2" x14ac:dyDescent="0.25">
      <c r="D664" s="29"/>
      <c r="G664" s="30"/>
      <c r="H664" s="31"/>
      <c r="I664" s="31"/>
    </row>
    <row r="665" spans="4:9" s="14" customFormat="1" ht="13.2" x14ac:dyDescent="0.25">
      <c r="D665" s="29"/>
      <c r="G665" s="30"/>
      <c r="H665" s="31"/>
      <c r="I665" s="31"/>
    </row>
    <row r="666" spans="4:9" s="14" customFormat="1" ht="13.2" x14ac:dyDescent="0.25">
      <c r="D666" s="29"/>
      <c r="G666" s="30"/>
      <c r="H666" s="31"/>
      <c r="I666" s="31"/>
    </row>
    <row r="667" spans="4:9" s="14" customFormat="1" ht="13.2" x14ac:dyDescent="0.25">
      <c r="D667" s="29"/>
      <c r="G667" s="30"/>
      <c r="H667" s="31"/>
      <c r="I667" s="31"/>
    </row>
    <row r="668" spans="4:9" s="14" customFormat="1" ht="13.2" x14ac:dyDescent="0.25">
      <c r="D668" s="29"/>
      <c r="G668" s="30"/>
      <c r="H668" s="31"/>
      <c r="I668" s="31"/>
    </row>
    <row r="669" spans="4:9" s="14" customFormat="1" ht="13.2" x14ac:dyDescent="0.25">
      <c r="D669" s="29"/>
      <c r="G669" s="30"/>
      <c r="H669" s="31"/>
      <c r="I669" s="31"/>
    </row>
    <row r="670" spans="4:9" s="14" customFormat="1" ht="13.2" x14ac:dyDescent="0.25">
      <c r="D670" s="29"/>
      <c r="G670" s="30"/>
      <c r="H670" s="31"/>
      <c r="I670" s="31"/>
    </row>
    <row r="671" spans="4:9" s="14" customFormat="1" ht="13.2" x14ac:dyDescent="0.25">
      <c r="D671" s="29"/>
      <c r="G671" s="30"/>
      <c r="H671" s="31"/>
      <c r="I671" s="31"/>
    </row>
    <row r="672" spans="4:9" s="14" customFormat="1" ht="13.2" x14ac:dyDescent="0.25">
      <c r="D672" s="29"/>
      <c r="G672" s="30"/>
      <c r="H672" s="31"/>
      <c r="I672" s="31"/>
    </row>
    <row r="673" spans="4:9" s="14" customFormat="1" ht="13.2" x14ac:dyDescent="0.25">
      <c r="D673" s="29"/>
      <c r="G673" s="30"/>
      <c r="H673" s="31"/>
      <c r="I673" s="31"/>
    </row>
    <row r="674" spans="4:9" s="14" customFormat="1" ht="13.2" x14ac:dyDescent="0.25">
      <c r="D674" s="29"/>
      <c r="G674" s="30"/>
      <c r="H674" s="31"/>
      <c r="I674" s="31"/>
    </row>
    <row r="675" spans="4:9" s="14" customFormat="1" ht="13.2" x14ac:dyDescent="0.25">
      <c r="D675" s="29"/>
      <c r="G675" s="30"/>
      <c r="H675" s="31"/>
      <c r="I675" s="31"/>
    </row>
    <row r="676" spans="4:9" s="14" customFormat="1" ht="13.2" x14ac:dyDescent="0.25">
      <c r="D676" s="29"/>
      <c r="G676" s="30"/>
      <c r="H676" s="31"/>
      <c r="I676" s="31"/>
    </row>
    <row r="677" spans="4:9" s="14" customFormat="1" ht="13.2" x14ac:dyDescent="0.25">
      <c r="D677" s="29"/>
      <c r="G677" s="30"/>
      <c r="H677" s="31"/>
      <c r="I677" s="31"/>
    </row>
    <row r="678" spans="4:9" s="14" customFormat="1" ht="13.2" x14ac:dyDescent="0.25">
      <c r="D678" s="29"/>
      <c r="G678" s="30"/>
      <c r="H678" s="31"/>
      <c r="I678" s="31"/>
    </row>
    <row r="679" spans="4:9" s="14" customFormat="1" ht="13.2" x14ac:dyDescent="0.25">
      <c r="D679" s="29"/>
      <c r="G679" s="30"/>
      <c r="H679" s="31"/>
      <c r="I679" s="31"/>
    </row>
    <row r="680" spans="4:9" s="14" customFormat="1" ht="13.2" x14ac:dyDescent="0.25">
      <c r="D680" s="29"/>
      <c r="G680" s="30"/>
      <c r="H680" s="31"/>
      <c r="I680" s="31"/>
    </row>
    <row r="681" spans="4:9" s="14" customFormat="1" ht="13.2" x14ac:dyDescent="0.25">
      <c r="D681" s="29"/>
      <c r="G681" s="30"/>
      <c r="H681" s="31"/>
      <c r="I681" s="31"/>
    </row>
    <row r="682" spans="4:9" s="14" customFormat="1" ht="13.2" x14ac:dyDescent="0.25">
      <c r="D682" s="29"/>
      <c r="G682" s="30"/>
      <c r="H682" s="31"/>
      <c r="I682" s="31"/>
    </row>
    <row r="683" spans="4:9" s="14" customFormat="1" ht="13.2" x14ac:dyDescent="0.25">
      <c r="D683" s="29"/>
      <c r="G683" s="30"/>
      <c r="H683" s="31"/>
      <c r="I683" s="31"/>
    </row>
    <row r="684" spans="4:9" s="14" customFormat="1" ht="13.2" x14ac:dyDescent="0.25">
      <c r="D684" s="29"/>
      <c r="G684" s="30"/>
      <c r="H684" s="31"/>
      <c r="I684" s="31"/>
    </row>
    <row r="685" spans="4:9" s="14" customFormat="1" ht="13.2" x14ac:dyDescent="0.25">
      <c r="D685" s="29"/>
      <c r="G685" s="30"/>
      <c r="H685" s="31"/>
      <c r="I685" s="31"/>
    </row>
    <row r="686" spans="4:9" s="14" customFormat="1" ht="13.2" x14ac:dyDescent="0.25">
      <c r="D686" s="29"/>
      <c r="G686" s="30"/>
      <c r="H686" s="31"/>
      <c r="I686" s="31"/>
    </row>
    <row r="687" spans="4:9" s="14" customFormat="1" ht="13.2" x14ac:dyDescent="0.25">
      <c r="D687" s="29"/>
      <c r="G687" s="30"/>
      <c r="H687" s="31"/>
      <c r="I687" s="31"/>
    </row>
    <row r="688" spans="4:9" s="14" customFormat="1" ht="13.2" x14ac:dyDescent="0.25">
      <c r="D688" s="29"/>
      <c r="G688" s="30"/>
      <c r="H688" s="31"/>
      <c r="I688" s="31"/>
    </row>
    <row r="689" spans="1:19" s="14" customFormat="1" x14ac:dyDescent="0.25">
      <c r="A689" s="32"/>
      <c r="B689" s="33"/>
      <c r="C689" s="34"/>
      <c r="D689" s="35"/>
      <c r="E689" s="36"/>
      <c r="F689" s="36"/>
      <c r="G689" s="37"/>
      <c r="H689" s="38"/>
      <c r="I689" s="38"/>
      <c r="J689" s="18"/>
      <c r="K689" s="18"/>
      <c r="L689" s="18"/>
      <c r="M689" s="18"/>
      <c r="N689" s="18"/>
      <c r="O689" s="18"/>
      <c r="P689" s="18"/>
      <c r="Q689" s="18"/>
      <c r="R689" s="18"/>
      <c r="S689" s="18"/>
    </row>
    <row r="690" spans="1:19" s="14" customFormat="1" x14ac:dyDescent="0.25">
      <c r="A690" s="32"/>
      <c r="B690" s="33"/>
      <c r="C690" s="34"/>
      <c r="D690" s="35"/>
      <c r="E690" s="36"/>
      <c r="F690" s="36"/>
      <c r="G690" s="37"/>
      <c r="H690" s="38"/>
      <c r="I690" s="38"/>
      <c r="J690" s="18"/>
      <c r="K690" s="18"/>
      <c r="L690" s="18"/>
      <c r="M690" s="18"/>
      <c r="N690" s="18"/>
      <c r="O690" s="18"/>
      <c r="P690" s="18"/>
      <c r="Q690" s="18"/>
      <c r="R690" s="18"/>
      <c r="S690" s="18"/>
    </row>
    <row r="691" spans="1:19" s="14" customFormat="1" x14ac:dyDescent="0.25">
      <c r="A691" s="32"/>
      <c r="B691" s="33"/>
      <c r="C691" s="34"/>
      <c r="D691" s="35"/>
      <c r="E691" s="36"/>
      <c r="F691" s="36"/>
      <c r="G691" s="37"/>
      <c r="H691" s="38"/>
      <c r="I691" s="38"/>
      <c r="J691" s="18"/>
      <c r="K691" s="18"/>
      <c r="L691" s="18"/>
      <c r="M691" s="18"/>
      <c r="N691" s="18"/>
      <c r="O691" s="18"/>
      <c r="P691" s="18"/>
      <c r="Q691" s="18"/>
      <c r="R691" s="18"/>
      <c r="S691" s="18"/>
    </row>
    <row r="692" spans="1:19" s="14" customFormat="1" x14ac:dyDescent="0.25">
      <c r="A692" s="32"/>
      <c r="B692" s="33"/>
      <c r="C692" s="34"/>
      <c r="D692" s="35"/>
      <c r="E692" s="36"/>
      <c r="F692" s="36"/>
      <c r="G692" s="37"/>
      <c r="H692" s="38"/>
      <c r="I692" s="38"/>
      <c r="J692" s="18"/>
      <c r="K692" s="18"/>
      <c r="L692" s="18"/>
      <c r="M692" s="18"/>
      <c r="N692" s="18"/>
      <c r="O692" s="18"/>
      <c r="P692" s="18"/>
      <c r="Q692" s="18"/>
      <c r="R692" s="18"/>
      <c r="S692" s="18"/>
    </row>
    <row r="693" spans="1:19" s="14" customFormat="1" x14ac:dyDescent="0.25">
      <c r="A693" s="32"/>
      <c r="B693" s="33"/>
      <c r="C693" s="34"/>
      <c r="D693" s="35"/>
      <c r="E693" s="36"/>
      <c r="F693" s="36"/>
      <c r="G693" s="37"/>
      <c r="H693" s="38"/>
      <c r="I693" s="38"/>
      <c r="J693" s="18"/>
      <c r="K693" s="18"/>
      <c r="L693" s="18"/>
      <c r="M693" s="18"/>
      <c r="N693" s="18"/>
      <c r="O693" s="18"/>
      <c r="P693" s="18"/>
      <c r="Q693" s="18"/>
      <c r="R693" s="18"/>
      <c r="S693" s="18"/>
    </row>
    <row r="694" spans="1:19" s="14" customFormat="1" x14ac:dyDescent="0.25">
      <c r="A694" s="32"/>
      <c r="B694" s="33"/>
      <c r="C694" s="34"/>
      <c r="D694" s="35"/>
      <c r="E694" s="36"/>
      <c r="F694" s="36"/>
      <c r="G694" s="37"/>
      <c r="H694" s="38"/>
      <c r="I694" s="38"/>
      <c r="J694" s="18"/>
      <c r="K694" s="18"/>
      <c r="L694" s="18"/>
      <c r="M694" s="18"/>
      <c r="N694" s="18"/>
      <c r="O694" s="18"/>
      <c r="P694" s="18"/>
      <c r="Q694" s="18"/>
      <c r="R694" s="18"/>
      <c r="S694" s="18"/>
    </row>
    <row r="695" spans="1:19" s="14" customFormat="1" x14ac:dyDescent="0.25">
      <c r="A695" s="32"/>
      <c r="B695" s="33"/>
      <c r="C695" s="34"/>
      <c r="D695" s="35"/>
      <c r="E695" s="36"/>
      <c r="F695" s="36"/>
      <c r="G695" s="37"/>
      <c r="H695" s="38"/>
      <c r="I695" s="38"/>
      <c r="J695" s="18"/>
      <c r="K695" s="18"/>
      <c r="L695" s="18"/>
      <c r="M695" s="18"/>
      <c r="N695" s="18"/>
      <c r="O695" s="18"/>
      <c r="P695" s="18"/>
      <c r="Q695" s="18"/>
      <c r="R695" s="18"/>
      <c r="S695" s="18"/>
    </row>
    <row r="696" spans="1:19" s="14" customFormat="1" x14ac:dyDescent="0.25">
      <c r="A696" s="32"/>
      <c r="B696" s="33"/>
      <c r="C696" s="34"/>
      <c r="D696" s="35"/>
      <c r="E696" s="36"/>
      <c r="F696" s="36"/>
      <c r="G696" s="37"/>
      <c r="H696" s="38"/>
      <c r="I696" s="38"/>
      <c r="J696" s="18"/>
      <c r="K696" s="18"/>
      <c r="L696" s="18"/>
      <c r="M696" s="18"/>
      <c r="N696" s="18"/>
      <c r="O696" s="18"/>
      <c r="P696" s="18"/>
      <c r="Q696" s="18"/>
      <c r="R696" s="18"/>
      <c r="S696" s="18"/>
    </row>
    <row r="697" spans="1:19" s="14" customFormat="1" x14ac:dyDescent="0.25">
      <c r="A697" s="32"/>
      <c r="B697" s="33"/>
      <c r="C697" s="34"/>
      <c r="D697" s="35"/>
      <c r="E697" s="36"/>
      <c r="F697" s="36"/>
      <c r="G697" s="37"/>
      <c r="H697" s="38"/>
      <c r="I697" s="38"/>
      <c r="J697" s="18"/>
      <c r="K697" s="18"/>
      <c r="L697" s="18"/>
      <c r="M697" s="18"/>
      <c r="N697" s="18"/>
      <c r="O697" s="18"/>
      <c r="P697" s="18"/>
      <c r="Q697" s="18"/>
      <c r="R697" s="18"/>
      <c r="S697" s="18"/>
    </row>
    <row r="698" spans="1:19" s="14" customFormat="1" x14ac:dyDescent="0.25">
      <c r="A698" s="32"/>
      <c r="B698" s="33"/>
      <c r="C698" s="34"/>
      <c r="D698" s="35"/>
      <c r="E698" s="36"/>
      <c r="F698" s="36"/>
      <c r="G698" s="37"/>
      <c r="H698" s="38"/>
      <c r="I698" s="38"/>
      <c r="J698" s="18"/>
      <c r="K698" s="18"/>
      <c r="L698" s="18"/>
      <c r="M698" s="18"/>
      <c r="N698" s="18"/>
      <c r="O698" s="18"/>
      <c r="P698" s="18"/>
      <c r="Q698" s="18"/>
      <c r="R698" s="18"/>
      <c r="S698" s="18"/>
    </row>
    <row r="699" spans="1:19" s="14" customFormat="1" x14ac:dyDescent="0.25">
      <c r="A699" s="32"/>
      <c r="B699" s="33"/>
      <c r="C699" s="34"/>
      <c r="D699" s="35"/>
      <c r="E699" s="36"/>
      <c r="F699" s="36"/>
      <c r="G699" s="37"/>
      <c r="H699" s="38"/>
      <c r="I699" s="38"/>
      <c r="J699" s="18"/>
      <c r="K699" s="18"/>
      <c r="L699" s="18"/>
      <c r="M699" s="18"/>
      <c r="N699" s="18"/>
      <c r="O699" s="18"/>
      <c r="P699" s="18"/>
      <c r="Q699" s="18"/>
      <c r="R699" s="18"/>
      <c r="S699" s="18"/>
    </row>
    <row r="700" spans="1:19" s="14" customFormat="1" x14ac:dyDescent="0.25">
      <c r="A700" s="32"/>
      <c r="B700" s="33"/>
      <c r="C700" s="34"/>
      <c r="D700" s="35"/>
      <c r="E700" s="36"/>
      <c r="F700" s="36"/>
      <c r="G700" s="37"/>
      <c r="H700" s="38"/>
      <c r="I700" s="38"/>
      <c r="J700" s="18"/>
      <c r="K700" s="18"/>
      <c r="L700" s="18"/>
      <c r="M700" s="18"/>
      <c r="N700" s="18"/>
      <c r="O700" s="18"/>
      <c r="P700" s="18"/>
      <c r="Q700" s="18"/>
      <c r="R700" s="18"/>
      <c r="S700" s="18"/>
    </row>
    <row r="701" spans="1:19" s="14" customFormat="1" x14ac:dyDescent="0.25">
      <c r="A701" s="32"/>
      <c r="B701" s="33"/>
      <c r="C701" s="34"/>
      <c r="D701" s="35"/>
      <c r="E701" s="36"/>
      <c r="F701" s="36"/>
      <c r="G701" s="37"/>
      <c r="H701" s="38"/>
      <c r="I701" s="38"/>
      <c r="J701" s="18"/>
      <c r="K701" s="18"/>
      <c r="L701" s="18"/>
      <c r="M701" s="18"/>
      <c r="N701" s="18"/>
      <c r="O701" s="18"/>
      <c r="P701" s="18"/>
      <c r="Q701" s="18"/>
      <c r="R701" s="18"/>
      <c r="S701" s="18"/>
    </row>
    <row r="702" spans="1:19" s="14" customFormat="1" x14ac:dyDescent="0.25">
      <c r="A702" s="32"/>
      <c r="B702" s="33"/>
      <c r="C702" s="34"/>
      <c r="D702" s="35"/>
      <c r="E702" s="36"/>
      <c r="F702" s="36"/>
      <c r="G702" s="37"/>
      <c r="H702" s="38"/>
      <c r="I702" s="38"/>
      <c r="J702" s="18"/>
      <c r="K702" s="18"/>
      <c r="L702" s="18"/>
      <c r="M702" s="18"/>
      <c r="N702" s="18"/>
      <c r="O702" s="18"/>
      <c r="P702" s="18"/>
      <c r="Q702" s="18"/>
      <c r="R702" s="18"/>
      <c r="S702" s="18"/>
    </row>
    <row r="703" spans="1:19" s="14" customFormat="1" x14ac:dyDescent="0.25">
      <c r="A703" s="32"/>
      <c r="B703" s="33"/>
      <c r="C703" s="34"/>
      <c r="D703" s="35"/>
      <c r="E703" s="36"/>
      <c r="F703" s="36"/>
      <c r="G703" s="37"/>
      <c r="H703" s="38"/>
      <c r="I703" s="38"/>
      <c r="J703" s="18"/>
      <c r="K703" s="18"/>
      <c r="L703" s="18"/>
      <c r="M703" s="18"/>
      <c r="N703" s="18"/>
      <c r="O703" s="18"/>
      <c r="P703" s="18"/>
      <c r="Q703" s="18"/>
      <c r="R703" s="18"/>
      <c r="S703" s="18"/>
    </row>
    <row r="704" spans="1:19" s="14" customFormat="1" x14ac:dyDescent="0.25">
      <c r="A704" s="32"/>
      <c r="B704" s="33"/>
      <c r="C704" s="34"/>
      <c r="D704" s="35"/>
      <c r="E704" s="36"/>
      <c r="F704" s="36"/>
      <c r="G704" s="37"/>
      <c r="H704" s="38"/>
      <c r="I704" s="38"/>
      <c r="J704" s="18"/>
      <c r="K704" s="18"/>
      <c r="L704" s="18"/>
      <c r="M704" s="18"/>
      <c r="N704" s="18"/>
      <c r="O704" s="18"/>
      <c r="P704" s="18"/>
      <c r="Q704" s="18"/>
      <c r="R704" s="18"/>
      <c r="S704" s="18"/>
    </row>
    <row r="705" spans="1:19" s="14" customFormat="1" x14ac:dyDescent="0.25">
      <c r="A705" s="32"/>
      <c r="B705" s="33"/>
      <c r="C705" s="34"/>
      <c r="D705" s="35"/>
      <c r="E705" s="36"/>
      <c r="F705" s="36"/>
      <c r="G705" s="37"/>
      <c r="H705" s="38"/>
      <c r="I705" s="38"/>
      <c r="J705" s="18"/>
      <c r="K705" s="18"/>
      <c r="L705" s="18"/>
      <c r="M705" s="18"/>
      <c r="N705" s="18"/>
      <c r="O705" s="18"/>
      <c r="P705" s="18"/>
      <c r="Q705" s="18"/>
      <c r="R705" s="18"/>
      <c r="S705" s="18"/>
    </row>
    <row r="706" spans="1:19" s="14" customFormat="1" x14ac:dyDescent="0.25">
      <c r="A706" s="32"/>
      <c r="B706" s="33"/>
      <c r="C706" s="34"/>
      <c r="D706" s="35"/>
      <c r="E706" s="36"/>
      <c r="F706" s="36"/>
      <c r="G706" s="37"/>
      <c r="H706" s="38"/>
      <c r="I706" s="38"/>
      <c r="J706" s="18"/>
      <c r="K706" s="18"/>
      <c r="L706" s="18"/>
      <c r="M706" s="18"/>
      <c r="N706" s="18"/>
      <c r="O706" s="18"/>
      <c r="P706" s="18"/>
      <c r="Q706" s="18"/>
      <c r="R706" s="18"/>
      <c r="S706" s="18"/>
    </row>
    <row r="707" spans="1:19" s="14" customFormat="1" x14ac:dyDescent="0.25">
      <c r="A707" s="32"/>
      <c r="B707" s="33"/>
      <c r="C707" s="34"/>
      <c r="D707" s="35"/>
      <c r="E707" s="36"/>
      <c r="F707" s="36"/>
      <c r="G707" s="37"/>
      <c r="H707" s="38"/>
      <c r="I707" s="38"/>
      <c r="J707" s="18"/>
      <c r="K707" s="18"/>
      <c r="L707" s="18"/>
      <c r="M707" s="18"/>
      <c r="N707" s="18"/>
      <c r="O707" s="18"/>
      <c r="P707" s="18"/>
      <c r="Q707" s="18"/>
      <c r="R707" s="18"/>
      <c r="S707" s="18"/>
    </row>
    <row r="708" spans="1:19" s="14" customFormat="1" x14ac:dyDescent="0.25">
      <c r="A708" s="32"/>
      <c r="B708" s="33"/>
      <c r="C708" s="34"/>
      <c r="D708" s="35"/>
      <c r="E708" s="36"/>
      <c r="F708" s="36"/>
      <c r="G708" s="37"/>
      <c r="H708" s="38"/>
      <c r="I708" s="38"/>
      <c r="J708" s="18"/>
      <c r="K708" s="18"/>
      <c r="L708" s="18"/>
      <c r="M708" s="18"/>
      <c r="N708" s="18"/>
      <c r="O708" s="18"/>
      <c r="P708" s="18"/>
      <c r="Q708" s="18"/>
      <c r="R708" s="18"/>
      <c r="S708" s="18"/>
    </row>
    <row r="709" spans="1:19" s="14" customFormat="1" x14ac:dyDescent="0.25">
      <c r="A709" s="32"/>
      <c r="B709" s="33"/>
      <c r="C709" s="34"/>
      <c r="D709" s="35"/>
      <c r="E709" s="36"/>
      <c r="F709" s="36"/>
      <c r="G709" s="37"/>
      <c r="H709" s="38"/>
      <c r="I709" s="38"/>
      <c r="J709" s="18"/>
      <c r="K709" s="18"/>
      <c r="L709" s="18"/>
      <c r="M709" s="18"/>
      <c r="N709" s="18"/>
      <c r="O709" s="18"/>
      <c r="P709" s="18"/>
      <c r="Q709" s="18"/>
      <c r="R709" s="18"/>
      <c r="S709" s="18"/>
    </row>
    <row r="710" spans="1:19" s="14" customFormat="1" x14ac:dyDescent="0.25">
      <c r="A710" s="32"/>
      <c r="B710" s="33"/>
      <c r="C710" s="34"/>
      <c r="D710" s="35"/>
      <c r="E710" s="36"/>
      <c r="F710" s="36"/>
      <c r="G710" s="37"/>
      <c r="H710" s="38"/>
      <c r="I710" s="38"/>
      <c r="J710" s="18"/>
      <c r="K710" s="18"/>
      <c r="L710" s="18"/>
      <c r="M710" s="18"/>
      <c r="N710" s="18"/>
      <c r="O710" s="18"/>
      <c r="P710" s="18"/>
      <c r="Q710" s="18"/>
      <c r="R710" s="18"/>
      <c r="S710" s="18"/>
    </row>
    <row r="711" spans="1:19" s="14" customFormat="1" x14ac:dyDescent="0.25">
      <c r="A711" s="32"/>
      <c r="B711" s="33"/>
      <c r="C711" s="34"/>
      <c r="D711" s="35"/>
      <c r="E711" s="36"/>
      <c r="F711" s="36"/>
      <c r="G711" s="37"/>
      <c r="H711" s="38"/>
      <c r="I711" s="38"/>
      <c r="J711" s="18"/>
      <c r="K711" s="18"/>
      <c r="L711" s="18"/>
      <c r="M711" s="18"/>
      <c r="N711" s="18"/>
      <c r="O711" s="18"/>
      <c r="P711" s="18"/>
      <c r="Q711" s="18"/>
      <c r="R711" s="18"/>
      <c r="S711" s="18"/>
    </row>
    <row r="712" spans="1:19" x14ac:dyDescent="0.25">
      <c r="G712" s="37"/>
      <c r="H712" s="38"/>
      <c r="I712" s="38"/>
    </row>
    <row r="713" spans="1:19" x14ac:dyDescent="0.25">
      <c r="G713" s="37"/>
      <c r="H713" s="38"/>
      <c r="I713" s="38"/>
    </row>
    <row r="714" spans="1:19" x14ac:dyDescent="0.25">
      <c r="G714" s="37"/>
      <c r="H714" s="38"/>
      <c r="I714" s="38"/>
    </row>
    <row r="715" spans="1:19" x14ac:dyDescent="0.25">
      <c r="G715" s="37"/>
      <c r="H715" s="38"/>
      <c r="I715" s="38"/>
    </row>
    <row r="716" spans="1:19" x14ac:dyDescent="0.25">
      <c r="G716" s="37"/>
      <c r="H716" s="38"/>
      <c r="I716" s="38"/>
    </row>
    <row r="717" spans="1:19" x14ac:dyDescent="0.25">
      <c r="G717" s="37"/>
      <c r="H717" s="38"/>
      <c r="I717" s="38"/>
    </row>
    <row r="718" spans="1:19" x14ac:dyDescent="0.25">
      <c r="G718" s="37"/>
      <c r="H718" s="38"/>
      <c r="I718" s="38"/>
    </row>
    <row r="719" spans="1:19" x14ac:dyDescent="0.25">
      <c r="G719" s="37"/>
      <c r="H719" s="38"/>
      <c r="I719" s="38"/>
    </row>
    <row r="720" spans="1:19" x14ac:dyDescent="0.25">
      <c r="G720" s="37"/>
      <c r="H720" s="38"/>
      <c r="I720" s="38"/>
    </row>
    <row r="721" spans="7:9" x14ac:dyDescent="0.25">
      <c r="G721" s="37"/>
      <c r="H721" s="38"/>
      <c r="I721" s="38"/>
    </row>
    <row r="722" spans="7:9" x14ac:dyDescent="0.25">
      <c r="G722" s="37"/>
      <c r="H722" s="38"/>
      <c r="I722" s="38"/>
    </row>
    <row r="723" spans="7:9" x14ac:dyDescent="0.25">
      <c r="G723" s="37"/>
      <c r="H723" s="38"/>
      <c r="I723" s="38"/>
    </row>
    <row r="724" spans="7:9" x14ac:dyDescent="0.25">
      <c r="G724" s="37"/>
      <c r="H724" s="38"/>
      <c r="I724" s="38"/>
    </row>
    <row r="725" spans="7:9" x14ac:dyDescent="0.25">
      <c r="G725" s="37"/>
      <c r="H725" s="38"/>
      <c r="I725" s="38"/>
    </row>
    <row r="726" spans="7:9" x14ac:dyDescent="0.25">
      <c r="G726" s="37"/>
      <c r="H726" s="38"/>
      <c r="I726" s="38"/>
    </row>
    <row r="727" spans="7:9" x14ac:dyDescent="0.25">
      <c r="G727" s="37"/>
      <c r="H727" s="38"/>
      <c r="I727" s="38"/>
    </row>
    <row r="728" spans="7:9" x14ac:dyDescent="0.25">
      <c r="G728" s="37"/>
      <c r="H728" s="38"/>
      <c r="I728" s="38"/>
    </row>
    <row r="729" spans="7:9" x14ac:dyDescent="0.25">
      <c r="G729" s="37"/>
      <c r="H729" s="38"/>
      <c r="I729" s="38"/>
    </row>
    <row r="730" spans="7:9" x14ac:dyDescent="0.25">
      <c r="G730" s="37"/>
      <c r="H730" s="38"/>
      <c r="I730" s="38"/>
    </row>
    <row r="731" spans="7:9" x14ac:dyDescent="0.25">
      <c r="G731" s="37"/>
      <c r="H731" s="38"/>
      <c r="I731" s="38"/>
    </row>
    <row r="732" spans="7:9" x14ac:dyDescent="0.25">
      <c r="G732" s="37"/>
      <c r="H732" s="38"/>
      <c r="I732" s="38"/>
    </row>
    <row r="733" spans="7:9" x14ac:dyDescent="0.25">
      <c r="G733" s="37"/>
      <c r="H733" s="38"/>
      <c r="I733" s="38"/>
    </row>
    <row r="734" spans="7:9" x14ac:dyDescent="0.25">
      <c r="G734" s="37"/>
      <c r="H734" s="38"/>
      <c r="I734" s="38"/>
    </row>
    <row r="735" spans="7:9" x14ac:dyDescent="0.25">
      <c r="G735" s="37"/>
      <c r="H735" s="38"/>
      <c r="I735" s="38"/>
    </row>
    <row r="736" spans="7:9" x14ac:dyDescent="0.25">
      <c r="G736" s="37"/>
      <c r="H736" s="38"/>
      <c r="I736" s="38"/>
    </row>
    <row r="737" spans="7:9" x14ac:dyDescent="0.25">
      <c r="G737" s="37"/>
      <c r="H737" s="38"/>
      <c r="I737" s="38"/>
    </row>
    <row r="738" spans="7:9" x14ac:dyDescent="0.25">
      <c r="G738" s="37"/>
      <c r="H738" s="38"/>
      <c r="I738" s="38"/>
    </row>
    <row r="739" spans="7:9" x14ac:dyDescent="0.25">
      <c r="G739" s="37"/>
      <c r="H739" s="38"/>
      <c r="I739" s="38"/>
    </row>
    <row r="740" spans="7:9" x14ac:dyDescent="0.25">
      <c r="G740" s="37"/>
      <c r="H740" s="38"/>
      <c r="I740" s="38"/>
    </row>
    <row r="741" spans="7:9" x14ac:dyDescent="0.25">
      <c r="G741" s="37"/>
      <c r="H741" s="38"/>
      <c r="I741" s="38"/>
    </row>
    <row r="742" spans="7:9" x14ac:dyDescent="0.25">
      <c r="G742" s="37"/>
      <c r="H742" s="38"/>
      <c r="I742" s="38"/>
    </row>
    <row r="743" spans="7:9" x14ac:dyDescent="0.25">
      <c r="G743" s="37"/>
      <c r="H743" s="38"/>
      <c r="I743" s="38"/>
    </row>
    <row r="744" spans="7:9" x14ac:dyDescent="0.25">
      <c r="G744" s="37"/>
      <c r="H744" s="38"/>
      <c r="I744" s="38"/>
    </row>
    <row r="745" spans="7:9" x14ac:dyDescent="0.25">
      <c r="G745" s="37"/>
      <c r="H745" s="38"/>
      <c r="I745" s="38"/>
    </row>
    <row r="746" spans="7:9" x14ac:dyDescent="0.25">
      <c r="G746" s="37"/>
      <c r="H746" s="38"/>
      <c r="I746" s="38"/>
    </row>
    <row r="747" spans="7:9" x14ac:dyDescent="0.25">
      <c r="G747" s="37"/>
      <c r="H747" s="38"/>
      <c r="I747" s="38"/>
    </row>
    <row r="748" spans="7:9" x14ac:dyDescent="0.25">
      <c r="G748" s="37"/>
      <c r="H748" s="38"/>
      <c r="I748" s="38"/>
    </row>
    <row r="749" spans="7:9" x14ac:dyDescent="0.25">
      <c r="G749" s="37"/>
      <c r="H749" s="38"/>
      <c r="I749" s="38"/>
    </row>
    <row r="750" spans="7:9" x14ac:dyDescent="0.25">
      <c r="G750" s="37"/>
      <c r="H750" s="38"/>
      <c r="I750" s="38"/>
    </row>
    <row r="751" spans="7:9" x14ac:dyDescent="0.25">
      <c r="G751" s="37"/>
      <c r="H751" s="38"/>
      <c r="I751" s="38"/>
    </row>
    <row r="752" spans="7:9" x14ac:dyDescent="0.25">
      <c r="G752" s="37"/>
      <c r="H752" s="38"/>
      <c r="I752" s="38"/>
    </row>
    <row r="753" spans="7:9" x14ac:dyDescent="0.25">
      <c r="G753" s="37"/>
      <c r="H753" s="38"/>
      <c r="I753" s="38"/>
    </row>
    <row r="754" spans="7:9" x14ac:dyDescent="0.25">
      <c r="G754" s="37"/>
      <c r="H754" s="38"/>
      <c r="I754" s="38"/>
    </row>
    <row r="755" spans="7:9" x14ac:dyDescent="0.25">
      <c r="G755" s="37"/>
      <c r="H755" s="38"/>
      <c r="I755" s="38"/>
    </row>
    <row r="756" spans="7:9" x14ac:dyDescent="0.25">
      <c r="G756" s="37"/>
      <c r="H756" s="38"/>
      <c r="I756" s="38"/>
    </row>
    <row r="757" spans="7:9" x14ac:dyDescent="0.25">
      <c r="G757" s="37"/>
      <c r="H757" s="38"/>
      <c r="I757" s="38"/>
    </row>
    <row r="758" spans="7:9" x14ac:dyDescent="0.25">
      <c r="G758" s="37"/>
      <c r="H758" s="38"/>
      <c r="I758" s="38"/>
    </row>
    <row r="759" spans="7:9" x14ac:dyDescent="0.25">
      <c r="G759" s="37"/>
      <c r="H759" s="38"/>
      <c r="I759" s="38"/>
    </row>
    <row r="760" spans="7:9" x14ac:dyDescent="0.25">
      <c r="G760" s="37"/>
      <c r="H760" s="38"/>
      <c r="I760" s="38"/>
    </row>
    <row r="761" spans="7:9" x14ac:dyDescent="0.25">
      <c r="G761" s="37"/>
      <c r="H761" s="38"/>
      <c r="I761" s="38"/>
    </row>
    <row r="762" spans="7:9" x14ac:dyDescent="0.25">
      <c r="G762" s="37"/>
      <c r="H762" s="38"/>
      <c r="I762" s="38"/>
    </row>
    <row r="763" spans="7:9" x14ac:dyDescent="0.25">
      <c r="G763" s="37"/>
      <c r="H763" s="38"/>
      <c r="I763" s="38"/>
    </row>
    <row r="764" spans="7:9" x14ac:dyDescent="0.25">
      <c r="G764" s="37"/>
      <c r="H764" s="38"/>
      <c r="I764" s="38"/>
    </row>
    <row r="765" spans="7:9" x14ac:dyDescent="0.25">
      <c r="G765" s="37"/>
      <c r="H765" s="38"/>
      <c r="I765" s="38"/>
    </row>
    <row r="766" spans="7:9" x14ac:dyDescent="0.25">
      <c r="G766" s="37"/>
      <c r="H766" s="38"/>
      <c r="I766" s="38"/>
    </row>
    <row r="767" spans="7:9" x14ac:dyDescent="0.25">
      <c r="G767" s="37"/>
      <c r="H767" s="38"/>
      <c r="I767" s="38"/>
    </row>
    <row r="768" spans="7:9" x14ac:dyDescent="0.25">
      <c r="G768" s="37"/>
      <c r="H768" s="38"/>
      <c r="I768" s="38"/>
    </row>
    <row r="769" spans="7:9" x14ac:dyDescent="0.25">
      <c r="G769" s="37"/>
      <c r="H769" s="38"/>
      <c r="I769" s="38"/>
    </row>
    <row r="770" spans="7:9" x14ac:dyDescent="0.25">
      <c r="G770" s="37"/>
      <c r="H770" s="38"/>
      <c r="I770" s="38"/>
    </row>
    <row r="771" spans="7:9" x14ac:dyDescent="0.25">
      <c r="G771" s="37"/>
      <c r="H771" s="38"/>
      <c r="I771" s="38"/>
    </row>
    <row r="772" spans="7:9" x14ac:dyDescent="0.25">
      <c r="G772" s="37"/>
      <c r="H772" s="38"/>
      <c r="I772" s="38"/>
    </row>
    <row r="773" spans="7:9" x14ac:dyDescent="0.25">
      <c r="G773" s="37"/>
      <c r="H773" s="38"/>
      <c r="I773" s="38"/>
    </row>
    <row r="774" spans="7:9" x14ac:dyDescent="0.25">
      <c r="G774" s="37"/>
      <c r="H774" s="38"/>
      <c r="I774" s="38"/>
    </row>
    <row r="775" spans="7:9" x14ac:dyDescent="0.25">
      <c r="G775" s="37"/>
      <c r="H775" s="38"/>
      <c r="I775" s="38"/>
    </row>
    <row r="776" spans="7:9" x14ac:dyDescent="0.25">
      <c r="G776" s="37"/>
      <c r="H776" s="38"/>
      <c r="I776" s="38"/>
    </row>
    <row r="777" spans="7:9" x14ac:dyDescent="0.25">
      <c r="G777" s="37"/>
      <c r="H777" s="38"/>
      <c r="I777" s="38"/>
    </row>
    <row r="778" spans="7:9" x14ac:dyDescent="0.25">
      <c r="G778" s="37"/>
      <c r="H778" s="38"/>
      <c r="I778" s="38"/>
    </row>
  </sheetData>
  <customSheetViews>
    <customSheetView guid="{0D15794D-33E7-4EDD-A07F-A6066BA93F39}" scale="75" fitToPage="1" showRuler="0">
      <pane ySplit="2" topLeftCell="A3" activePane="bottomLeft" state="frozen"/>
      <selection pane="bottomLeft" activeCell="A12" sqref="A12:IV12"/>
      <colBreaks count="1" manualBreakCount="1">
        <brk id="13" max="1048575" man="1"/>
      </colBreaks>
      <pageMargins left="0.74803149606299213" right="0.23622047244094491" top="0.94488188976377963" bottom="0.59055118110236227" header="0.35433070866141736" footer="0.19685039370078741"/>
      <printOptions horizontalCentered="1"/>
      <pageSetup paperSize="9" scale="86" fitToHeight="100" orientation="portrait" horizontalDpi="300" verticalDpi="300" r:id="rId1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&amp;L&amp;8&amp;F &amp;A&amp;R&amp;"Times New Roman,Normal"&amp;P af &amp;N</oddFooter>
      </headerFooter>
    </customSheetView>
    <customSheetView guid="{C36BD45E-7A26-427E-9D1C-3938E4714006}" scale="75" fitToPage="1" showRuler="0">
      <pane ySplit="2" topLeftCell="A3" activePane="bottomLeft" state="frozen"/>
      <selection pane="bottomLeft" activeCell="A82" sqref="A82"/>
      <colBreaks count="1" manualBreakCount="1">
        <brk id="13" max="1048575" man="1"/>
      </colBreaks>
      <pageMargins left="0.74803149606299213" right="0.23622047244094491" top="0.94488188976377963" bottom="0.59055118110236227" header="0.35433070866141736" footer="0.19685039370078741"/>
      <printOptions horizontalCentered="1"/>
      <pageSetup paperSize="9" scale="86" fitToHeight="100" orientation="portrait" horizontalDpi="300" verticalDpi="300" r:id="rId2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&amp;L&amp;8&amp;Z&amp;F&amp;R&amp;"Times New Roman,Normal"Dato: &amp;D</oddFooter>
      </headerFooter>
    </customSheetView>
  </customSheetViews>
  <mergeCells count="8">
    <mergeCell ref="A95:I95"/>
    <mergeCell ref="A1:F1"/>
    <mergeCell ref="G1:I1"/>
    <mergeCell ref="O1:P1"/>
    <mergeCell ref="K1:M1"/>
    <mergeCell ref="A88:I88"/>
    <mergeCell ref="A94:I94"/>
    <mergeCell ref="A89:I89"/>
  </mergeCells>
  <phoneticPr fontId="0" type="noConversion"/>
  <conditionalFormatting sqref="G1:I1 K1:M1 O1:P1 Q2 I2:I10 M2:M10 P2:P10 I90:I93 I349:I65786 M349:M65786 P349:P65786">
    <cfRule type="cellIs" dxfId="23" priority="103" stopIfTrue="1" operator="equal">
      <formula>0</formula>
    </cfRule>
  </conditionalFormatting>
  <conditionalFormatting sqref="I12:I87">
    <cfRule type="cellIs" dxfId="22" priority="24" stopIfTrue="1" operator="equal">
      <formula>0</formula>
    </cfRule>
  </conditionalFormatting>
  <conditionalFormatting sqref="L3:L10 L349:L552">
    <cfRule type="expression" dxfId="21" priority="98" stopIfTrue="1">
      <formula>IF(F3="",AND(L3&gt;G3*2))</formula>
    </cfRule>
    <cfRule type="expression" dxfId="20" priority="99" stopIfTrue="1">
      <formula>IF(F3="S",AND(L3&gt;G3*3))</formula>
    </cfRule>
    <cfRule type="expression" dxfId="19" priority="100" stopIfTrue="1">
      <formula>IF(F3="F",AND(L3&gt;G3*4))</formula>
    </cfRule>
  </conditionalFormatting>
  <conditionalFormatting sqref="L12:L344">
    <cfRule type="expression" dxfId="18" priority="1" stopIfTrue="1">
      <formula>IF(F12="",AND(L12&gt;G12*2))</formula>
    </cfRule>
    <cfRule type="expression" dxfId="17" priority="2" stopIfTrue="1">
      <formula>IF(F12="S",AND(L12&gt;G12*3))</formula>
    </cfRule>
    <cfRule type="expression" dxfId="16" priority="3" stopIfTrue="1">
      <formula>IF(F12="F",AND(L12&gt;G12*4))</formula>
    </cfRule>
  </conditionalFormatting>
  <conditionalFormatting sqref="L553:L600">
    <cfRule type="expression" dxfId="15" priority="92" stopIfTrue="1">
      <formula>IF(F553="S",AND(K553&gt;G553))</formula>
    </cfRule>
    <cfRule type="expression" dxfId="14" priority="93" stopIfTrue="1">
      <formula>IF(F553="F",AND(K553&gt;G553*3))</formula>
    </cfRule>
    <cfRule type="cellIs" dxfId="13" priority="94" stopIfTrue="1" operator="equal">
      <formula>0</formula>
    </cfRule>
  </conditionalFormatting>
  <conditionalFormatting sqref="L602 L604">
    <cfRule type="expression" dxfId="12" priority="95" stopIfTrue="1">
      <formula>IF(F602="S",AND(K602&gt;G602))</formula>
    </cfRule>
    <cfRule type="expression" dxfId="11" priority="96" stopIfTrue="1">
      <formula>IF(F602="F",AND(K602&gt;G602*3))</formula>
    </cfRule>
    <cfRule type="cellIs" dxfId="10" priority="97" stopIfTrue="1" operator="equal">
      <formula>0</formula>
    </cfRule>
  </conditionalFormatting>
  <conditionalFormatting sqref="M12:M344 P12:P344 I96:I344">
    <cfRule type="cellIs" dxfId="9" priority="6" stopIfTrue="1" operator="equal">
      <formula>0</formula>
    </cfRule>
  </conditionalFormatting>
  <conditionalFormatting sqref="O3:O10 O349:O552">
    <cfRule type="cellIs" dxfId="8" priority="101" stopIfTrue="1" operator="equal">
      <formula>""</formula>
    </cfRule>
    <cfRule type="cellIs" dxfId="7" priority="102" stopIfTrue="1" operator="greaterThan">
      <formula>L3</formula>
    </cfRule>
  </conditionalFormatting>
  <conditionalFormatting sqref="O12:O344">
    <cfRule type="cellIs" dxfId="6" priority="4" stopIfTrue="1" operator="equal">
      <formula>""</formula>
    </cfRule>
    <cfRule type="cellIs" dxfId="5" priority="5" stopIfTrue="1" operator="greaterThan">
      <formula>L12</formula>
    </cfRule>
  </conditionalFormatting>
  <printOptions horizontalCentered="1"/>
  <pageMargins left="0.74803149606299213" right="0.23622047244094491" top="0.94488188976377963" bottom="0.59055118110236227" header="0.35433070866141736" footer="0.19685039370078741"/>
  <pageSetup paperSize="9" scale="42" fitToHeight="100" orientation="portrait" r:id="rId3"/>
  <headerFooter alignWithMargins="0">
    <oddHeader>&amp;L&amp;"Times New Roman,Normal"&amp;12Københavns Kommune, Teknik- og Miljøforvaltningen
Mobilitet, Klimatilpasning og Byvedligehold&amp;R&amp;"Times New Roman,Normal"&amp;12 &amp;A side &amp;P af &amp;N</oddHeader>
    <oddFooter>&amp;L&amp;8&amp;F &amp;A&amp;R&amp;"Times New Roman,Normal"&amp;P af &amp;N</oddFooter>
  </headerFooter>
  <rowBreaks count="4" manualBreakCount="4">
    <brk id="98" max="18" man="1"/>
    <brk id="221" max="18" man="1"/>
    <brk id="287" max="18" man="1"/>
    <brk id="551" max="18" man="1"/>
  </rowBreaks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3">
    <pageSetUpPr fitToPage="1"/>
  </sheetPr>
  <dimension ref="A1:O132"/>
  <sheetViews>
    <sheetView zoomScale="80" workbookViewId="0">
      <pane ySplit="1" topLeftCell="A35" activePane="bottomLeft" state="frozen"/>
      <selection activeCell="R12" sqref="R12"/>
      <selection pane="bottomLeft" activeCell="D26" sqref="D26"/>
    </sheetView>
  </sheetViews>
  <sheetFormatPr defaultColWidth="7.88671875" defaultRowHeight="15" x14ac:dyDescent="0.25"/>
  <cols>
    <col min="1" max="1" width="4.109375" style="91" customWidth="1"/>
    <col min="2" max="2" width="4.33203125" style="34" customWidth="1"/>
    <col min="3" max="3" width="3.88671875" style="34" customWidth="1"/>
    <col min="4" max="4" width="51.109375" style="92" customWidth="1"/>
    <col min="5" max="5" width="7.44140625" style="36" customWidth="1"/>
    <col min="6" max="6" width="2.88671875" style="36" customWidth="1"/>
    <col min="7" max="9" width="12" style="36" customWidth="1"/>
    <col min="10" max="10" width="3.6640625" style="56" customWidth="1"/>
    <col min="11" max="11" width="23.109375" style="56" customWidth="1"/>
    <col min="12" max="16384" width="7.88671875" style="56"/>
  </cols>
  <sheetData>
    <row r="1" spans="1:14" s="49" customFormat="1" ht="50.25" customHeight="1" x14ac:dyDescent="0.25">
      <c r="A1" s="41" t="s">
        <v>12</v>
      </c>
      <c r="B1" s="42" t="s">
        <v>13</v>
      </c>
      <c r="C1" s="43" t="s">
        <v>14</v>
      </c>
      <c r="D1" s="44" t="s">
        <v>15</v>
      </c>
      <c r="E1" s="532" t="s">
        <v>16</v>
      </c>
      <c r="F1" s="533"/>
      <c r="G1" s="44" t="s">
        <v>17</v>
      </c>
      <c r="H1" s="45" t="s">
        <v>18</v>
      </c>
      <c r="I1" s="46" t="s">
        <v>19</v>
      </c>
      <c r="J1" s="47"/>
      <c r="K1" s="48" t="s">
        <v>162</v>
      </c>
      <c r="L1" s="149"/>
      <c r="M1" s="149"/>
      <c r="N1" s="149"/>
    </row>
    <row r="2" spans="1:14" ht="15.6" x14ac:dyDescent="0.25">
      <c r="A2" s="50">
        <v>2</v>
      </c>
      <c r="B2" s="51"/>
      <c r="C2" s="16"/>
      <c r="D2" s="52" t="s">
        <v>1</v>
      </c>
      <c r="E2" s="17"/>
      <c r="F2" s="53"/>
      <c r="G2" s="54"/>
      <c r="H2" s="55"/>
      <c r="I2" s="142"/>
      <c r="K2" s="57"/>
    </row>
    <row r="3" spans="1:14" ht="15.75" customHeight="1" x14ac:dyDescent="0.25">
      <c r="A3" s="50"/>
      <c r="B3" s="51"/>
      <c r="C3" s="16"/>
      <c r="D3" s="52"/>
      <c r="E3" s="17"/>
      <c r="F3" s="53"/>
      <c r="G3" s="54"/>
      <c r="H3" s="55"/>
      <c r="I3" s="142"/>
      <c r="K3" s="58"/>
    </row>
    <row r="4" spans="1:14" ht="15.6" x14ac:dyDescent="0.25">
      <c r="A4" s="20">
        <v>2</v>
      </c>
      <c r="B4" s="21">
        <v>3</v>
      </c>
      <c r="C4" s="16"/>
      <c r="D4" s="59" t="s">
        <v>157</v>
      </c>
      <c r="E4" s="17"/>
      <c r="F4" s="53"/>
      <c r="G4" s="54"/>
      <c r="H4" s="55"/>
      <c r="I4" s="142"/>
      <c r="K4" s="58"/>
    </row>
    <row r="5" spans="1:14" ht="15.6" x14ac:dyDescent="0.25">
      <c r="A5" s="20"/>
      <c r="B5" s="21"/>
      <c r="C5" s="16"/>
      <c r="D5" s="59"/>
      <c r="E5" s="17"/>
      <c r="F5" s="53"/>
      <c r="G5" s="54"/>
      <c r="H5" s="55"/>
      <c r="I5" s="142"/>
      <c r="K5" s="58"/>
    </row>
    <row r="6" spans="1:14" ht="15.75" customHeight="1" x14ac:dyDescent="0.25">
      <c r="A6" s="60"/>
      <c r="B6" s="22"/>
      <c r="C6" s="19">
        <v>1</v>
      </c>
      <c r="D6" s="61" t="s">
        <v>158</v>
      </c>
      <c r="E6" s="62" t="s">
        <v>27</v>
      </c>
      <c r="F6" s="63"/>
      <c r="G6" s="64"/>
      <c r="H6" s="65"/>
      <c r="I6" s="142">
        <f>G6*H6</f>
        <v>0</v>
      </c>
      <c r="K6" s="66"/>
    </row>
    <row r="7" spans="1:14" ht="15.6" x14ac:dyDescent="0.25">
      <c r="A7" s="60"/>
      <c r="B7" s="22"/>
      <c r="C7" s="19">
        <v>2</v>
      </c>
      <c r="D7" s="61" t="s">
        <v>159</v>
      </c>
      <c r="E7" s="62" t="s">
        <v>27</v>
      </c>
      <c r="F7" s="63"/>
      <c r="G7" s="64"/>
      <c r="H7" s="65"/>
      <c r="I7" s="142">
        <f>G7*H7</f>
        <v>0</v>
      </c>
      <c r="K7" s="66"/>
    </row>
    <row r="8" spans="1:14" ht="15.75" customHeight="1" x14ac:dyDescent="0.25">
      <c r="A8" s="50"/>
      <c r="B8" s="51"/>
      <c r="C8" s="16"/>
      <c r="D8" s="52"/>
      <c r="E8" s="17"/>
      <c r="F8" s="53"/>
      <c r="G8" s="54"/>
      <c r="H8" s="55"/>
      <c r="I8" s="142"/>
      <c r="K8" s="67"/>
    </row>
    <row r="9" spans="1:14" ht="15.6" x14ac:dyDescent="0.25">
      <c r="A9" s="50">
        <v>8</v>
      </c>
      <c r="B9" s="51"/>
      <c r="C9" s="16"/>
      <c r="D9" s="52" t="s">
        <v>50</v>
      </c>
      <c r="E9" s="17"/>
      <c r="F9" s="53"/>
      <c r="G9" s="54"/>
      <c r="H9" s="55"/>
      <c r="I9" s="142"/>
      <c r="K9" s="67"/>
    </row>
    <row r="10" spans="1:14" ht="15.75" customHeight="1" x14ac:dyDescent="0.25">
      <c r="A10" s="50"/>
      <c r="B10" s="51"/>
      <c r="C10" s="16"/>
      <c r="D10" s="52"/>
      <c r="E10" s="17"/>
      <c r="F10" s="53"/>
      <c r="G10" s="54"/>
      <c r="H10" s="55"/>
      <c r="I10" s="142"/>
      <c r="K10" s="67"/>
    </row>
    <row r="11" spans="1:14" x14ac:dyDescent="0.25">
      <c r="A11" s="20">
        <v>8</v>
      </c>
      <c r="B11" s="21">
        <v>1</v>
      </c>
      <c r="C11" s="16"/>
      <c r="D11" s="59" t="s">
        <v>50</v>
      </c>
      <c r="E11" s="17"/>
      <c r="F11" s="53"/>
      <c r="G11" s="54"/>
      <c r="H11" s="55"/>
      <c r="I11" s="142"/>
      <c r="K11" s="67"/>
    </row>
    <row r="12" spans="1:14" x14ac:dyDescent="0.25">
      <c r="A12" s="20"/>
      <c r="B12" s="21"/>
      <c r="C12" s="16"/>
      <c r="D12" s="59"/>
      <c r="E12" s="17"/>
      <c r="F12" s="53"/>
      <c r="G12" s="54"/>
      <c r="H12" s="55"/>
      <c r="I12" s="142"/>
      <c r="K12" s="67"/>
    </row>
    <row r="13" spans="1:14" ht="15.75" customHeight="1" x14ac:dyDescent="0.25">
      <c r="A13" s="60"/>
      <c r="B13" s="22"/>
      <c r="C13" s="19">
        <v>1</v>
      </c>
      <c r="D13" s="61" t="s">
        <v>151</v>
      </c>
      <c r="E13" s="62" t="s">
        <v>180</v>
      </c>
      <c r="F13" s="63"/>
      <c r="G13" s="64"/>
      <c r="H13" s="65"/>
      <c r="I13" s="142">
        <f>G13*H13</f>
        <v>0</v>
      </c>
      <c r="K13" s="68"/>
    </row>
    <row r="14" spans="1:14" ht="28.8" x14ac:dyDescent="0.25">
      <c r="A14" s="60"/>
      <c r="B14" s="22"/>
      <c r="C14" s="19">
        <v>2</v>
      </c>
      <c r="D14" s="61" t="s">
        <v>152</v>
      </c>
      <c r="E14" s="62" t="s">
        <v>180</v>
      </c>
      <c r="F14" s="63"/>
      <c r="G14" s="64"/>
      <c r="H14" s="65"/>
      <c r="I14" s="142">
        <f>G14*H14</f>
        <v>0</v>
      </c>
      <c r="K14" s="68"/>
    </row>
    <row r="15" spans="1:14" x14ac:dyDescent="0.25">
      <c r="A15" s="20"/>
      <c r="B15" s="21"/>
      <c r="C15" s="16"/>
      <c r="D15" s="69"/>
      <c r="E15" s="70"/>
      <c r="F15" s="71"/>
      <c r="G15" s="72"/>
      <c r="H15" s="55"/>
      <c r="I15" s="142"/>
      <c r="K15" s="67"/>
    </row>
    <row r="16" spans="1:14" ht="15.6" x14ac:dyDescent="0.25">
      <c r="A16" s="50">
        <v>10</v>
      </c>
      <c r="B16" s="51"/>
      <c r="C16" s="16"/>
      <c r="D16" s="52" t="s">
        <v>7</v>
      </c>
      <c r="E16" s="17"/>
      <c r="F16" s="53"/>
      <c r="G16" s="54"/>
      <c r="H16" s="55"/>
      <c r="I16" s="142"/>
      <c r="K16" s="67"/>
    </row>
    <row r="17" spans="1:11" ht="15.6" x14ac:dyDescent="0.25">
      <c r="A17" s="50"/>
      <c r="B17" s="51"/>
      <c r="C17" s="16"/>
      <c r="D17" s="52"/>
      <c r="E17" s="17"/>
      <c r="F17" s="53"/>
      <c r="G17" s="54"/>
      <c r="H17" s="55"/>
      <c r="I17" s="142"/>
      <c r="K17" s="67"/>
    </row>
    <row r="18" spans="1:11" x14ac:dyDescent="0.25">
      <c r="A18" s="20">
        <v>10</v>
      </c>
      <c r="B18" s="21">
        <v>1</v>
      </c>
      <c r="C18" s="16"/>
      <c r="D18" s="59" t="s">
        <v>153</v>
      </c>
      <c r="E18" s="17"/>
      <c r="F18" s="53"/>
      <c r="G18" s="54"/>
      <c r="H18" s="55"/>
      <c r="I18" s="142"/>
      <c r="K18" s="67"/>
    </row>
    <row r="19" spans="1:11" x14ac:dyDescent="0.25">
      <c r="A19" s="20"/>
      <c r="B19" s="21"/>
      <c r="C19" s="16"/>
      <c r="D19" s="59"/>
      <c r="E19" s="17"/>
      <c r="F19" s="53"/>
      <c r="G19" s="54"/>
      <c r="H19" s="55"/>
      <c r="I19" s="142"/>
      <c r="K19" s="67"/>
    </row>
    <row r="20" spans="1:11" x14ac:dyDescent="0.25">
      <c r="A20" s="60"/>
      <c r="B20" s="22"/>
      <c r="C20" s="19">
        <v>1</v>
      </c>
      <c r="D20" s="61" t="s">
        <v>142</v>
      </c>
      <c r="E20" s="62" t="s">
        <v>29</v>
      </c>
      <c r="F20" s="63"/>
      <c r="G20" s="64"/>
      <c r="H20" s="65"/>
      <c r="I20" s="142">
        <f>G20*H20</f>
        <v>0</v>
      </c>
      <c r="K20" s="68"/>
    </row>
    <row r="21" spans="1:11" x14ac:dyDescent="0.25">
      <c r="A21" s="20"/>
      <c r="B21" s="21"/>
      <c r="C21" s="16"/>
      <c r="D21" s="73"/>
      <c r="E21" s="24"/>
      <c r="F21" s="74"/>
      <c r="G21" s="73"/>
      <c r="H21" s="55"/>
      <c r="I21" s="143"/>
      <c r="K21" s="67"/>
    </row>
    <row r="22" spans="1:11" ht="15.6" x14ac:dyDescent="0.25">
      <c r="A22" s="50">
        <v>13</v>
      </c>
      <c r="B22" s="21"/>
      <c r="C22" s="16"/>
      <c r="D22" s="52" t="s">
        <v>10</v>
      </c>
      <c r="E22" s="23"/>
      <c r="F22" s="75"/>
      <c r="G22" s="54"/>
      <c r="H22" s="55"/>
      <c r="I22" s="142"/>
      <c r="K22" s="67"/>
    </row>
    <row r="23" spans="1:11" ht="15.6" x14ac:dyDescent="0.25">
      <c r="A23" s="50"/>
      <c r="B23" s="51"/>
      <c r="C23" s="16"/>
      <c r="D23" s="59"/>
      <c r="E23" s="17"/>
      <c r="F23" s="53"/>
      <c r="G23" s="54"/>
      <c r="H23" s="55"/>
      <c r="I23" s="142"/>
      <c r="K23" s="67"/>
    </row>
    <row r="24" spans="1:11" x14ac:dyDescent="0.25">
      <c r="A24" s="20"/>
      <c r="B24" s="21">
        <v>1</v>
      </c>
      <c r="C24" s="16"/>
      <c r="D24" s="59" t="s">
        <v>8</v>
      </c>
      <c r="E24" s="17"/>
      <c r="F24" s="53"/>
      <c r="G24" s="54"/>
      <c r="H24" s="55"/>
      <c r="I24" s="142"/>
      <c r="K24" s="67"/>
    </row>
    <row r="25" spans="1:11" x14ac:dyDescent="0.25">
      <c r="A25" s="20"/>
      <c r="B25" s="21"/>
      <c r="C25" s="16"/>
      <c r="D25" s="59"/>
      <c r="E25" s="17"/>
      <c r="F25" s="53"/>
      <c r="G25" s="54"/>
      <c r="H25" s="55"/>
      <c r="I25" s="142"/>
      <c r="K25" s="67"/>
    </row>
    <row r="26" spans="1:11" x14ac:dyDescent="0.25">
      <c r="A26" s="60"/>
      <c r="B26" s="22"/>
      <c r="C26" s="19">
        <v>1</v>
      </c>
      <c r="D26" s="61" t="s">
        <v>541</v>
      </c>
      <c r="E26" s="62" t="s">
        <v>29</v>
      </c>
      <c r="F26" s="63"/>
      <c r="G26" s="64"/>
      <c r="H26" s="65"/>
      <c r="I26" s="142">
        <f>G26*H26</f>
        <v>0</v>
      </c>
      <c r="K26" s="68"/>
    </row>
    <row r="27" spans="1:11" ht="28.8" x14ac:dyDescent="0.25">
      <c r="A27" s="60"/>
      <c r="B27" s="22"/>
      <c r="C27" s="19">
        <v>2</v>
      </c>
      <c r="D27" s="61" t="s">
        <v>181</v>
      </c>
      <c r="E27" s="62" t="s">
        <v>29</v>
      </c>
      <c r="F27" s="63"/>
      <c r="G27" s="64"/>
      <c r="H27" s="65"/>
      <c r="I27" s="142">
        <f>G27*H27</f>
        <v>0</v>
      </c>
      <c r="K27" s="68"/>
    </row>
    <row r="28" spans="1:11" x14ac:dyDescent="0.25">
      <c r="A28" s="20"/>
      <c r="B28" s="21"/>
      <c r="C28" s="16"/>
      <c r="D28" s="69"/>
      <c r="E28" s="70"/>
      <c r="F28" s="71"/>
      <c r="G28" s="54"/>
      <c r="H28" s="55"/>
      <c r="I28" s="142"/>
      <c r="K28" s="67"/>
    </row>
    <row r="29" spans="1:11" x14ac:dyDescent="0.25">
      <c r="A29" s="20"/>
      <c r="B29" s="21">
        <v>2</v>
      </c>
      <c r="C29" s="16"/>
      <c r="D29" s="59" t="s">
        <v>145</v>
      </c>
      <c r="E29" s="17"/>
      <c r="F29" s="53"/>
      <c r="G29" s="54"/>
      <c r="H29" s="55"/>
      <c r="I29" s="142"/>
      <c r="K29" s="67"/>
    </row>
    <row r="30" spans="1:11" x14ac:dyDescent="0.25">
      <c r="A30" s="20"/>
      <c r="B30" s="21"/>
      <c r="C30" s="16"/>
      <c r="D30" s="59"/>
      <c r="E30" s="17"/>
      <c r="F30" s="53"/>
      <c r="G30" s="54"/>
      <c r="H30" s="55"/>
      <c r="I30" s="142"/>
      <c r="K30" s="67"/>
    </row>
    <row r="31" spans="1:11" x14ac:dyDescent="0.25">
      <c r="A31" s="60"/>
      <c r="B31" s="22"/>
      <c r="C31" s="19">
        <v>1</v>
      </c>
      <c r="D31" s="61" t="s">
        <v>154</v>
      </c>
      <c r="E31" s="62" t="s">
        <v>26</v>
      </c>
      <c r="F31" s="63"/>
      <c r="G31" s="64"/>
      <c r="H31" s="65"/>
      <c r="I31" s="142">
        <f>G31*H31</f>
        <v>0</v>
      </c>
      <c r="K31" s="68"/>
    </row>
    <row r="32" spans="1:11" x14ac:dyDescent="0.25">
      <c r="A32" s="60"/>
      <c r="B32" s="22"/>
      <c r="C32" s="19">
        <v>2</v>
      </c>
      <c r="D32" s="61" t="s">
        <v>155</v>
      </c>
      <c r="E32" s="62" t="s">
        <v>29</v>
      </c>
      <c r="F32" s="63"/>
      <c r="G32" s="64"/>
      <c r="H32" s="65"/>
      <c r="I32" s="142">
        <f>G32*H32</f>
        <v>0</v>
      </c>
      <c r="K32" s="68"/>
    </row>
    <row r="33" spans="1:11" x14ac:dyDescent="0.25">
      <c r="A33" s="60"/>
      <c r="B33" s="22"/>
      <c r="C33" s="19">
        <v>3</v>
      </c>
      <c r="D33" s="61" t="s">
        <v>156</v>
      </c>
      <c r="E33" s="62" t="s">
        <v>26</v>
      </c>
      <c r="F33" s="63"/>
      <c r="G33" s="64"/>
      <c r="H33" s="65"/>
      <c r="I33" s="142">
        <f>G33*H33</f>
        <v>0</v>
      </c>
      <c r="K33" s="68"/>
    </row>
    <row r="34" spans="1:11" x14ac:dyDescent="0.25">
      <c r="A34" s="20"/>
      <c r="B34" s="21"/>
      <c r="C34" s="16"/>
      <c r="D34" s="69"/>
      <c r="E34" s="70"/>
      <c r="F34" s="71"/>
      <c r="G34" s="54"/>
      <c r="H34" s="55"/>
      <c r="I34" s="142"/>
      <c r="K34" s="67"/>
    </row>
    <row r="35" spans="1:11" x14ac:dyDescent="0.25">
      <c r="A35" s="20"/>
      <c r="B35" s="21">
        <v>3</v>
      </c>
      <c r="C35" s="16"/>
      <c r="D35" s="69" t="s">
        <v>139</v>
      </c>
      <c r="E35" s="70"/>
      <c r="F35" s="71"/>
      <c r="G35" s="54"/>
      <c r="H35" s="55"/>
      <c r="I35" s="142"/>
      <c r="K35" s="67"/>
    </row>
    <row r="36" spans="1:11" x14ac:dyDescent="0.25">
      <c r="A36" s="20"/>
      <c r="B36" s="21"/>
      <c r="C36" s="16"/>
      <c r="D36" s="69"/>
      <c r="E36" s="70"/>
      <c r="F36" s="71"/>
      <c r="G36" s="54"/>
      <c r="H36" s="55"/>
      <c r="I36" s="142"/>
      <c r="K36" s="67"/>
    </row>
    <row r="37" spans="1:11" x14ac:dyDescent="0.25">
      <c r="A37" s="60"/>
      <c r="B37" s="22"/>
      <c r="C37" s="19">
        <v>1</v>
      </c>
      <c r="D37" s="61" t="s">
        <v>141</v>
      </c>
      <c r="E37" s="62" t="s">
        <v>21</v>
      </c>
      <c r="F37" s="63"/>
      <c r="G37" s="64">
        <v>1</v>
      </c>
      <c r="H37" s="65"/>
      <c r="I37" s="142">
        <f>G37*H37</f>
        <v>0</v>
      </c>
      <c r="K37" s="68"/>
    </row>
    <row r="38" spans="1:11" x14ac:dyDescent="0.25">
      <c r="A38" s="20"/>
      <c r="B38" s="21"/>
      <c r="C38" s="16"/>
      <c r="D38" s="69"/>
      <c r="E38" s="70"/>
      <c r="F38" s="71"/>
      <c r="G38" s="54"/>
      <c r="H38" s="55"/>
      <c r="I38" s="142"/>
      <c r="K38" s="67"/>
    </row>
    <row r="39" spans="1:11" ht="16.8" x14ac:dyDescent="0.45">
      <c r="A39" s="20"/>
      <c r="B39" s="21">
        <v>5</v>
      </c>
      <c r="C39" s="16"/>
      <c r="D39" s="278" t="s">
        <v>378</v>
      </c>
      <c r="E39" s="70"/>
      <c r="F39" s="71"/>
      <c r="G39" s="54"/>
      <c r="H39" s="55"/>
      <c r="I39" s="142"/>
      <c r="K39" s="67"/>
    </row>
    <row r="40" spans="1:11" ht="16.8" x14ac:dyDescent="0.45">
      <c r="A40" s="20"/>
      <c r="B40" s="21"/>
      <c r="C40" s="16"/>
      <c r="D40" s="278" t="s">
        <v>379</v>
      </c>
      <c r="E40" s="70"/>
      <c r="F40" s="71"/>
      <c r="G40" s="54"/>
      <c r="H40" s="55"/>
      <c r="I40" s="142"/>
      <c r="K40" s="67"/>
    </row>
    <row r="41" spans="1:11" x14ac:dyDescent="0.25">
      <c r="A41" s="60"/>
      <c r="B41" s="22"/>
      <c r="C41" s="19">
        <v>1</v>
      </c>
      <c r="D41" s="61" t="s">
        <v>143</v>
      </c>
      <c r="E41" s="62" t="s">
        <v>29</v>
      </c>
      <c r="F41" s="63"/>
      <c r="G41" s="64"/>
      <c r="H41" s="65"/>
      <c r="I41" s="142">
        <f>G41*H41</f>
        <v>0</v>
      </c>
      <c r="K41" s="68"/>
    </row>
    <row r="42" spans="1:11" x14ac:dyDescent="0.25">
      <c r="A42" s="20"/>
      <c r="B42" s="21"/>
      <c r="C42" s="16"/>
      <c r="D42" s="69"/>
      <c r="E42" s="70"/>
      <c r="F42" s="71"/>
      <c r="G42" s="54"/>
      <c r="H42" s="55"/>
      <c r="I42" s="142"/>
      <c r="K42" s="67"/>
    </row>
    <row r="43" spans="1:11" ht="15.6" x14ac:dyDescent="0.25">
      <c r="A43" s="20"/>
      <c r="B43" s="21">
        <v>6</v>
      </c>
      <c r="C43" s="16"/>
      <c r="D43" s="69" t="s">
        <v>160</v>
      </c>
      <c r="E43" s="70"/>
      <c r="F43" s="71"/>
      <c r="G43" s="54"/>
      <c r="H43" s="55"/>
      <c r="I43" s="142"/>
      <c r="K43" s="58"/>
    </row>
    <row r="44" spans="1:11" ht="15.6" x14ac:dyDescent="0.25">
      <c r="A44" s="20"/>
      <c r="B44" s="21"/>
      <c r="C44" s="16"/>
      <c r="D44" s="69"/>
      <c r="E44" s="70"/>
      <c r="F44" s="71"/>
      <c r="G44" s="54"/>
      <c r="H44" s="55"/>
      <c r="I44" s="142"/>
      <c r="K44" s="58"/>
    </row>
    <row r="45" spans="1:11" ht="15.6" x14ac:dyDescent="0.25">
      <c r="A45" s="60"/>
      <c r="B45" s="22"/>
      <c r="C45" s="19">
        <v>1</v>
      </c>
      <c r="D45" s="61" t="s">
        <v>161</v>
      </c>
      <c r="E45" s="62" t="s">
        <v>29</v>
      </c>
      <c r="F45" s="63"/>
      <c r="G45" s="64"/>
      <c r="H45" s="65"/>
      <c r="I45" s="142">
        <f>G45*H45</f>
        <v>0</v>
      </c>
      <c r="K45" s="66"/>
    </row>
    <row r="46" spans="1:11" x14ac:dyDescent="0.25">
      <c r="A46" s="20"/>
      <c r="B46" s="21"/>
      <c r="C46" s="16"/>
      <c r="D46" s="69"/>
      <c r="E46" s="70"/>
      <c r="F46" s="71"/>
      <c r="G46" s="54"/>
      <c r="H46" s="55"/>
      <c r="I46" s="142"/>
      <c r="K46" s="67"/>
    </row>
    <row r="47" spans="1:11" x14ac:dyDescent="0.25">
      <c r="A47" s="20"/>
      <c r="B47" s="21"/>
      <c r="C47" s="16"/>
      <c r="D47" s="69"/>
      <c r="E47" s="70"/>
      <c r="F47" s="71"/>
      <c r="G47" s="54"/>
      <c r="H47" s="55"/>
      <c r="I47" s="142"/>
      <c r="K47" s="67"/>
    </row>
    <row r="48" spans="1:11" s="82" customFormat="1" x14ac:dyDescent="0.25">
      <c r="A48" s="20"/>
      <c r="B48" s="21">
        <v>6</v>
      </c>
      <c r="C48" s="16"/>
      <c r="D48" s="69" t="s">
        <v>126</v>
      </c>
      <c r="E48" s="76"/>
      <c r="F48" s="77"/>
      <c r="G48" s="78"/>
      <c r="H48" s="79"/>
      <c r="I48" s="144"/>
      <c r="J48" s="80"/>
      <c r="K48" s="81"/>
    </row>
    <row r="49" spans="1:15" s="82" customFormat="1" x14ac:dyDescent="0.25">
      <c r="A49" s="20"/>
      <c r="B49" s="21"/>
      <c r="C49" s="16"/>
      <c r="D49" s="69"/>
      <c r="E49" s="70"/>
      <c r="F49" s="71"/>
      <c r="G49" s="54"/>
      <c r="H49" s="55"/>
      <c r="I49" s="142"/>
      <c r="J49" s="80"/>
      <c r="K49" s="81"/>
    </row>
    <row r="50" spans="1:15" x14ac:dyDescent="0.25">
      <c r="A50" s="60"/>
      <c r="B50" s="22"/>
      <c r="C50" s="19">
        <v>1</v>
      </c>
      <c r="D50" s="61" t="s">
        <v>144</v>
      </c>
      <c r="E50" s="62" t="s">
        <v>21</v>
      </c>
      <c r="F50" s="63"/>
      <c r="G50" s="64">
        <v>1</v>
      </c>
      <c r="H50" s="65"/>
      <c r="I50" s="142">
        <f>G50*H50</f>
        <v>0</v>
      </c>
      <c r="K50" s="68"/>
    </row>
    <row r="51" spans="1:15" s="82" customFormat="1" x14ac:dyDescent="0.25">
      <c r="A51" s="20"/>
      <c r="B51" s="21"/>
      <c r="C51" s="16"/>
      <c r="D51" s="69"/>
      <c r="E51" s="70"/>
      <c r="F51" s="71"/>
      <c r="G51" s="54"/>
      <c r="H51" s="83"/>
      <c r="I51" s="142"/>
      <c r="J51" s="80"/>
      <c r="K51" s="81"/>
    </row>
    <row r="52" spans="1:15" s="82" customFormat="1" x14ac:dyDescent="0.25">
      <c r="A52" s="20"/>
      <c r="B52" s="21"/>
      <c r="C52" s="16"/>
      <c r="D52" s="69"/>
      <c r="E52" s="70"/>
      <c r="F52" s="71"/>
      <c r="G52" s="54"/>
      <c r="H52" s="83"/>
      <c r="I52" s="142"/>
      <c r="J52" s="80"/>
      <c r="K52" s="81"/>
    </row>
    <row r="53" spans="1:15" x14ac:dyDescent="0.25">
      <c r="A53" s="20">
        <v>14</v>
      </c>
      <c r="B53" s="56"/>
      <c r="C53" s="16"/>
      <c r="D53" s="287" t="s">
        <v>140</v>
      </c>
      <c r="E53" s="70"/>
      <c r="F53" s="71"/>
      <c r="G53" s="54"/>
      <c r="H53" s="55"/>
      <c r="I53" s="142"/>
      <c r="K53" s="67"/>
    </row>
    <row r="54" spans="1:15" x14ac:dyDescent="0.25">
      <c r="A54" s="20"/>
      <c r="B54" s="56"/>
      <c r="C54" s="16"/>
      <c r="D54" s="287"/>
      <c r="E54" s="70"/>
      <c r="F54" s="71"/>
      <c r="G54" s="54"/>
      <c r="H54" s="55"/>
      <c r="I54" s="142"/>
      <c r="K54" s="67"/>
    </row>
    <row r="55" spans="1:15" s="82" customFormat="1" x14ac:dyDescent="0.25">
      <c r="A55" s="20"/>
      <c r="B55" s="21"/>
      <c r="C55" s="16"/>
      <c r="D55" s="69"/>
      <c r="E55" s="76"/>
      <c r="F55" s="77"/>
      <c r="G55" s="78"/>
      <c r="H55" s="79"/>
      <c r="I55" s="144"/>
      <c r="J55" s="80"/>
      <c r="K55" s="81"/>
    </row>
    <row r="56" spans="1:15" s="82" customFormat="1" x14ac:dyDescent="0.25">
      <c r="A56" s="20"/>
      <c r="B56" s="21"/>
      <c r="C56" s="16"/>
      <c r="D56" s="69"/>
      <c r="E56" s="76"/>
      <c r="F56" s="77"/>
      <c r="G56" s="78"/>
      <c r="H56" s="79"/>
      <c r="I56" s="144"/>
      <c r="J56" s="80"/>
      <c r="K56" s="81"/>
    </row>
    <row r="57" spans="1:15" x14ac:dyDescent="0.25">
      <c r="A57" s="60"/>
      <c r="B57" s="22"/>
      <c r="C57" s="19"/>
      <c r="D57" s="61"/>
      <c r="E57" s="62"/>
      <c r="F57" s="63"/>
      <c r="G57" s="64"/>
      <c r="H57" s="65"/>
      <c r="I57" s="142"/>
      <c r="K57" s="68"/>
    </row>
    <row r="58" spans="1:15" x14ac:dyDescent="0.25">
      <c r="A58" s="60"/>
      <c r="B58" s="22"/>
      <c r="C58" s="19"/>
      <c r="D58" s="61"/>
      <c r="E58" s="62"/>
      <c r="F58" s="63"/>
      <c r="G58" s="64"/>
      <c r="H58" s="65"/>
      <c r="I58" s="142"/>
      <c r="K58" s="68"/>
    </row>
    <row r="59" spans="1:15" s="82" customFormat="1" x14ac:dyDescent="0.25">
      <c r="A59" s="20"/>
      <c r="B59" s="21"/>
      <c r="C59" s="16"/>
      <c r="D59" s="69"/>
      <c r="E59" s="76"/>
      <c r="F59" s="77"/>
      <c r="G59" s="78"/>
      <c r="H59" s="79"/>
      <c r="I59" s="144"/>
      <c r="J59" s="80"/>
      <c r="K59" s="81"/>
    </row>
    <row r="60" spans="1:15" s="82" customFormat="1" x14ac:dyDescent="0.25">
      <c r="A60" s="20"/>
      <c r="B60" s="21"/>
      <c r="C60" s="16"/>
      <c r="D60" s="69"/>
      <c r="E60" s="76"/>
      <c r="F60" s="77"/>
      <c r="G60" s="78"/>
      <c r="H60" s="79"/>
      <c r="I60" s="144"/>
      <c r="J60" s="80"/>
      <c r="K60" s="81"/>
    </row>
    <row r="61" spans="1:15" s="82" customFormat="1" x14ac:dyDescent="0.25">
      <c r="A61" s="20"/>
      <c r="B61" s="21"/>
      <c r="C61" s="16"/>
      <c r="D61" s="69"/>
      <c r="E61" s="76"/>
      <c r="F61" s="77"/>
      <c r="G61" s="78"/>
      <c r="H61" s="79"/>
      <c r="I61" s="144"/>
      <c r="J61" s="80"/>
      <c r="K61" s="81"/>
    </row>
    <row r="62" spans="1:15" ht="18" x14ac:dyDescent="0.5">
      <c r="A62" s="60"/>
      <c r="B62" s="22"/>
      <c r="C62" s="19"/>
      <c r="D62" s="61"/>
      <c r="E62" s="62"/>
      <c r="F62" s="63"/>
      <c r="G62" s="64"/>
      <c r="H62" s="65"/>
      <c r="I62" s="142"/>
      <c r="K62" s="68"/>
      <c r="N62" s="279"/>
      <c r="O62" s="280"/>
    </row>
    <row r="63" spans="1:15" ht="18" x14ac:dyDescent="0.5">
      <c r="A63" s="60"/>
      <c r="B63" s="22"/>
      <c r="C63" s="19"/>
      <c r="D63" s="61"/>
      <c r="E63" s="62"/>
      <c r="F63" s="63"/>
      <c r="G63" s="64"/>
      <c r="H63" s="65"/>
      <c r="I63" s="142"/>
      <c r="K63" s="68"/>
      <c r="N63" s="279"/>
      <c r="O63" s="277"/>
    </row>
    <row r="64" spans="1:15" ht="18" x14ac:dyDescent="0.5">
      <c r="A64" s="60"/>
      <c r="B64" s="22"/>
      <c r="C64" s="19"/>
      <c r="D64" s="61"/>
      <c r="E64" s="62"/>
      <c r="F64" s="63"/>
      <c r="G64" s="64"/>
      <c r="H64" s="65"/>
      <c r="I64" s="142"/>
      <c r="K64" s="68"/>
      <c r="N64" s="279"/>
      <c r="O64" s="277"/>
    </row>
    <row r="65" spans="1:15" s="82" customFormat="1" x14ac:dyDescent="0.25">
      <c r="A65" s="20"/>
      <c r="B65" s="21"/>
      <c r="C65" s="16"/>
      <c r="D65" s="69"/>
      <c r="E65" s="76"/>
      <c r="F65" s="77"/>
      <c r="G65" s="78"/>
      <c r="H65" s="79"/>
      <c r="I65" s="144"/>
      <c r="J65" s="80"/>
      <c r="K65" s="81"/>
    </row>
    <row r="66" spans="1:15" s="82" customFormat="1" x14ac:dyDescent="0.25">
      <c r="A66" s="20"/>
      <c r="B66" s="21"/>
      <c r="C66" s="16"/>
      <c r="D66" s="69"/>
      <c r="E66" s="76"/>
      <c r="F66" s="77"/>
      <c r="G66" s="78"/>
      <c r="H66" s="79"/>
      <c r="I66" s="144"/>
      <c r="J66" s="80"/>
      <c r="K66" s="81"/>
    </row>
    <row r="67" spans="1:15" s="82" customFormat="1" x14ac:dyDescent="0.25">
      <c r="A67" s="20"/>
      <c r="B67" s="21"/>
      <c r="C67" s="16"/>
      <c r="D67" s="69"/>
      <c r="E67" s="76"/>
      <c r="F67" s="77"/>
      <c r="G67" s="78"/>
      <c r="H67" s="79"/>
      <c r="I67" s="144"/>
      <c r="J67" s="80"/>
      <c r="K67" s="81"/>
    </row>
    <row r="68" spans="1:15" ht="18" x14ac:dyDescent="0.5">
      <c r="A68" s="60"/>
      <c r="B68" s="22"/>
      <c r="C68" s="19"/>
      <c r="D68" s="61"/>
      <c r="E68" s="62"/>
      <c r="F68" s="63"/>
      <c r="G68" s="64"/>
      <c r="H68" s="65"/>
      <c r="I68" s="142"/>
      <c r="K68" s="68"/>
      <c r="N68" s="279"/>
      <c r="O68" s="277"/>
    </row>
    <row r="69" spans="1:15" ht="18" x14ac:dyDescent="0.5">
      <c r="A69" s="60"/>
      <c r="B69" s="22"/>
      <c r="C69" s="19"/>
      <c r="D69" s="61"/>
      <c r="E69" s="62"/>
      <c r="F69" s="63"/>
      <c r="G69" s="64"/>
      <c r="H69" s="65"/>
      <c r="I69" s="142"/>
      <c r="K69" s="68"/>
      <c r="N69" s="279"/>
      <c r="O69" s="277"/>
    </row>
    <row r="70" spans="1:15" ht="18" x14ac:dyDescent="0.5">
      <c r="A70" s="60"/>
      <c r="B70" s="22"/>
      <c r="C70" s="19"/>
      <c r="D70" s="61"/>
      <c r="E70" s="62"/>
      <c r="F70" s="63"/>
      <c r="G70" s="64"/>
      <c r="H70" s="65"/>
      <c r="I70" s="142"/>
      <c r="K70" s="68"/>
      <c r="N70" s="279"/>
      <c r="O70" s="277"/>
    </row>
    <row r="71" spans="1:15" x14ac:dyDescent="0.25">
      <c r="A71" s="60"/>
      <c r="B71" s="22"/>
      <c r="C71" s="19"/>
      <c r="D71" s="61"/>
      <c r="E71" s="62"/>
      <c r="F71" s="63"/>
      <c r="G71" s="64"/>
      <c r="H71" s="65"/>
      <c r="I71" s="142">
        <f>G71*H71</f>
        <v>0</v>
      </c>
      <c r="K71" s="68"/>
    </row>
    <row r="72" spans="1:15" x14ac:dyDescent="0.25">
      <c r="A72" s="60"/>
      <c r="B72" s="22"/>
      <c r="C72" s="19"/>
      <c r="D72" s="61"/>
      <c r="E72" s="62"/>
      <c r="F72" s="63"/>
      <c r="G72" s="64"/>
      <c r="H72" s="65"/>
      <c r="I72" s="142">
        <f>G72*H72</f>
        <v>0</v>
      </c>
      <c r="K72" s="68"/>
    </row>
    <row r="73" spans="1:15" ht="18" x14ac:dyDescent="0.5">
      <c r="A73" s="60"/>
      <c r="B73" s="22"/>
      <c r="C73" s="19"/>
      <c r="D73" s="61"/>
      <c r="E73" s="62"/>
      <c r="F73" s="63"/>
      <c r="G73" s="64"/>
      <c r="H73" s="65"/>
      <c r="I73" s="142"/>
      <c r="K73" s="68"/>
      <c r="N73" s="279"/>
      <c r="O73" s="277"/>
    </row>
    <row r="74" spans="1:15" ht="18" x14ac:dyDescent="0.5">
      <c r="A74" s="60"/>
      <c r="B74" s="22"/>
      <c r="C74" s="19"/>
      <c r="D74" s="61"/>
      <c r="E74" s="62"/>
      <c r="F74" s="63"/>
      <c r="G74" s="64"/>
      <c r="H74" s="65"/>
      <c r="I74" s="142"/>
      <c r="K74" s="68"/>
      <c r="N74" s="279"/>
      <c r="O74" s="277"/>
    </row>
    <row r="75" spans="1:15" ht="18" x14ac:dyDescent="0.5">
      <c r="A75" s="60"/>
      <c r="B75" s="22"/>
      <c r="C75" s="19"/>
      <c r="D75" s="61"/>
      <c r="E75" s="62"/>
      <c r="F75" s="63"/>
      <c r="G75" s="64"/>
      <c r="H75" s="65"/>
      <c r="I75" s="142"/>
      <c r="K75" s="68"/>
      <c r="N75" s="279"/>
      <c r="O75" s="277"/>
    </row>
    <row r="76" spans="1:15" ht="15.75" customHeight="1" thickBot="1" x14ac:dyDescent="0.3">
      <c r="A76" s="25"/>
      <c r="B76" s="26"/>
      <c r="C76" s="16"/>
      <c r="D76" s="86" t="s">
        <v>125</v>
      </c>
      <c r="E76" s="28"/>
      <c r="F76" s="87"/>
      <c r="G76" s="88"/>
      <c r="H76" s="286"/>
      <c r="I76" s="145">
        <f>SUM(I2:I75)</f>
        <v>0</v>
      </c>
      <c r="K76" s="67"/>
    </row>
    <row r="77" spans="1:15" ht="16.2" thickBot="1" x14ac:dyDescent="0.3">
      <c r="A77" s="84"/>
      <c r="B77" s="85"/>
      <c r="C77" s="27"/>
      <c r="D77" s="281"/>
      <c r="E77" s="282"/>
      <c r="F77" s="283"/>
      <c r="G77" s="284"/>
      <c r="H77" s="285"/>
      <c r="I77" s="146"/>
      <c r="K77" s="89"/>
    </row>
    <row r="78" spans="1:15" s="90" customFormat="1" ht="13.2" x14ac:dyDescent="0.25"/>
    <row r="79" spans="1:15" s="90" customFormat="1" ht="13.2" x14ac:dyDescent="0.25"/>
    <row r="80" spans="1:15" s="90" customFormat="1" ht="13.2" x14ac:dyDescent="0.25"/>
    <row r="81" s="90" customFormat="1" ht="13.2" x14ac:dyDescent="0.25"/>
    <row r="82" s="90" customFormat="1" ht="13.2" x14ac:dyDescent="0.25"/>
    <row r="83" s="90" customFormat="1" ht="13.2" x14ac:dyDescent="0.25"/>
    <row r="84" s="90" customFormat="1" ht="13.2" x14ac:dyDescent="0.25"/>
    <row r="85" s="90" customFormat="1" ht="13.2" x14ac:dyDescent="0.25"/>
    <row r="86" s="90" customFormat="1" ht="13.2" x14ac:dyDescent="0.25"/>
    <row r="87" s="90" customFormat="1" ht="13.2" x14ac:dyDescent="0.25"/>
    <row r="88" s="90" customFormat="1" ht="13.2" x14ac:dyDescent="0.25"/>
    <row r="89" s="90" customFormat="1" ht="13.2" x14ac:dyDescent="0.25"/>
    <row r="90" s="90" customFormat="1" ht="13.2" x14ac:dyDescent="0.25"/>
    <row r="91" s="90" customFormat="1" ht="13.2" x14ac:dyDescent="0.25"/>
    <row r="92" s="90" customFormat="1" ht="13.2" x14ac:dyDescent="0.25"/>
    <row r="93" s="90" customFormat="1" ht="13.2" x14ac:dyDescent="0.25"/>
    <row r="94" s="90" customFormat="1" ht="13.2" x14ac:dyDescent="0.25"/>
    <row r="95" s="90" customFormat="1" ht="13.2" x14ac:dyDescent="0.25"/>
    <row r="96" s="90" customFormat="1" ht="13.2" x14ac:dyDescent="0.25"/>
    <row r="97" s="90" customFormat="1" ht="13.2" x14ac:dyDescent="0.25"/>
    <row r="98" s="90" customFormat="1" ht="13.2" x14ac:dyDescent="0.25"/>
    <row r="99" s="90" customFormat="1" ht="13.2" x14ac:dyDescent="0.25"/>
    <row r="100" s="90" customFormat="1" ht="13.2" x14ac:dyDescent="0.25"/>
    <row r="101" s="90" customFormat="1" ht="13.2" x14ac:dyDescent="0.25"/>
    <row r="102" s="90" customFormat="1" ht="13.2" x14ac:dyDescent="0.25"/>
    <row r="103" s="90" customFormat="1" ht="13.2" x14ac:dyDescent="0.25"/>
    <row r="104" s="90" customFormat="1" ht="13.2" x14ac:dyDescent="0.25"/>
    <row r="105" s="90" customFormat="1" ht="13.2" x14ac:dyDescent="0.25"/>
    <row r="106" s="90" customFormat="1" ht="13.2" x14ac:dyDescent="0.25"/>
    <row r="107" s="90" customFormat="1" ht="13.2" x14ac:dyDescent="0.25"/>
    <row r="108" s="90" customFormat="1" ht="13.2" x14ac:dyDescent="0.25"/>
    <row r="109" s="90" customFormat="1" ht="13.2" x14ac:dyDescent="0.25"/>
    <row r="110" s="90" customFormat="1" ht="13.2" x14ac:dyDescent="0.25"/>
    <row r="111" s="90" customFormat="1" ht="13.2" x14ac:dyDescent="0.25"/>
    <row r="112" s="90" customFormat="1" ht="13.2" x14ac:dyDescent="0.25"/>
    <row r="113" s="90" customFormat="1" ht="13.2" x14ac:dyDescent="0.25"/>
    <row r="114" s="90" customFormat="1" ht="13.2" x14ac:dyDescent="0.25"/>
    <row r="115" s="90" customFormat="1" ht="13.2" x14ac:dyDescent="0.25"/>
    <row r="116" s="90" customFormat="1" ht="13.2" x14ac:dyDescent="0.25"/>
    <row r="117" s="90" customFormat="1" ht="13.2" x14ac:dyDescent="0.25"/>
    <row r="118" s="90" customFormat="1" ht="13.2" x14ac:dyDescent="0.25"/>
    <row r="119" s="90" customFormat="1" ht="13.2" x14ac:dyDescent="0.25"/>
    <row r="120" s="90" customFormat="1" ht="13.2" x14ac:dyDescent="0.25"/>
    <row r="121" s="90" customFormat="1" ht="13.2" x14ac:dyDescent="0.25"/>
    <row r="122" s="90" customFormat="1" ht="13.2" x14ac:dyDescent="0.25"/>
    <row r="123" s="90" customFormat="1" ht="13.2" x14ac:dyDescent="0.25"/>
    <row r="124" s="90" customFormat="1" ht="13.2" x14ac:dyDescent="0.25"/>
    <row r="125" s="90" customFormat="1" ht="13.2" x14ac:dyDescent="0.25"/>
    <row r="126" s="90" customFormat="1" ht="13.2" x14ac:dyDescent="0.25"/>
    <row r="127" s="90" customFormat="1" ht="13.2" x14ac:dyDescent="0.25"/>
    <row r="128" s="90" customFormat="1" ht="13.2" x14ac:dyDescent="0.25"/>
    <row r="129" s="90" customFormat="1" ht="13.2" x14ac:dyDescent="0.25"/>
    <row r="130" s="90" customFormat="1" ht="13.2" x14ac:dyDescent="0.25"/>
    <row r="131" s="90" customFormat="1" ht="13.2" x14ac:dyDescent="0.25"/>
    <row r="132" s="90" customFormat="1" ht="13.2" x14ac:dyDescent="0.25"/>
  </sheetData>
  <sheetProtection formatCells="0" formatColumns="0" formatRows="0"/>
  <customSheetViews>
    <customSheetView guid="{0D15794D-33E7-4EDD-A07F-A6066BA93F39}" scale="80" fitToPage="1" showRuler="0">
      <pane ySplit="1" topLeftCell="A6" activePane="bottomLeft" state="frozen"/>
      <selection pane="bottomLeft" activeCell="D13" sqref="D13"/>
      <colBreaks count="1" manualBreakCount="1">
        <brk id="9" max="1048575" man="1"/>
      </colBreaks>
      <pageMargins left="0.74803149606299213" right="0.23622047244094491" top="0.94488188976377963" bottom="0.59055118110236227" header="0.35433070866141736" footer="0.19685039370078741"/>
      <printOptions horizontalCentered="1"/>
      <pageSetup paperSize="9" scale="69" fitToHeight="10" orientation="portrait" horizontalDpi="300" verticalDpi="300" r:id="rId1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&amp;L&amp;8&amp;F &amp;A&amp;R&amp;"Times New Roman,Normal"&amp;P af &amp;N</oddFooter>
      </headerFooter>
    </customSheetView>
    <customSheetView guid="{C36BD45E-7A26-427E-9D1C-3938E4714006}" scale="80" fitToPage="1" showRuler="0">
      <pane ySplit="1" topLeftCell="A6" activePane="bottomLeft" state="frozen"/>
      <selection pane="bottomLeft" activeCell="A6" sqref="A6"/>
      <colBreaks count="1" manualBreakCount="1">
        <brk id="9" max="1048575" man="1"/>
      </colBreaks>
      <pageMargins left="0.74803149606299213" right="0.23622047244094491" top="0.94488188976377963" bottom="0.59055118110236227" header="0.35433070866141736" footer="0.19685039370078741"/>
      <printOptions horizontalCentered="1"/>
      <pageSetup paperSize="9" scale="69" fitToHeight="10" orientation="portrait" horizontalDpi="300" verticalDpi="300" r:id="rId2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&amp;L&amp;8&amp;Z&amp;F&amp;R&amp;"Times New Roman,Normal"Dato: &amp;D</oddFooter>
      </headerFooter>
    </customSheetView>
  </customSheetViews>
  <mergeCells count="1">
    <mergeCell ref="E1:F1"/>
  </mergeCells>
  <phoneticPr fontId="0" type="noConversion"/>
  <printOptions horizontalCentered="1"/>
  <pageMargins left="0.74803149606299213" right="0.23622047244094491" top="0.94488188976377963" bottom="0.59055118110236227" header="0.35433070866141736" footer="0.19685039370078741"/>
  <pageSetup paperSize="9" scale="69" fitToHeight="10" orientation="portrait" horizontalDpi="300" verticalDpi="300" r:id="rId3"/>
  <headerFooter alignWithMargins="0">
    <oddHeader>&amp;L&amp;"Times New Roman,Normal"&amp;12Københavns Kommune, Teknik- og Miljøforvaltningen
Center for Anlæg&amp;R&amp;"Times New Roman,Normal"&amp;12 &amp;A side &amp;P af &amp;N</oddHeader>
    <oddFooter>&amp;L&amp;8&amp;F &amp;A&amp;R&amp;"Times New Roman,Normal"&amp;P af &amp;N</oddFooter>
  </headerFooter>
  <colBreaks count="1" manualBreakCount="1">
    <brk id="9" max="1048575" man="1"/>
  </colBreaks>
  <drawing r:id="rId4"/>
  <legacyDrawing r:id="rId5"/>
  <controls>
    <mc:AlternateContent xmlns:mc="http://schemas.openxmlformats.org/markup-compatibility/2006">
      <mc:Choice Requires="x14">
        <control shapeId="9217" r:id="rId6" name="CommandButton1">
          <controlPr defaultSize="0" autoLine="0" r:id="rId7">
            <anchor moveWithCells="1">
              <from>
                <xdr:col>11</xdr:col>
                <xdr:colOff>152400</xdr:colOff>
                <xdr:row>0</xdr:row>
                <xdr:rowOff>30480</xdr:rowOff>
              </from>
              <to>
                <xdr:col>13</xdr:col>
                <xdr:colOff>335280</xdr:colOff>
                <xdr:row>0</xdr:row>
                <xdr:rowOff>335280</xdr:rowOff>
              </to>
            </anchor>
          </controlPr>
        </control>
      </mc:Choice>
      <mc:Fallback>
        <control shapeId="9217" r:id="rId6" name="CommandButton1"/>
      </mc:Fallback>
    </mc:AlternateContent>
    <mc:AlternateContent xmlns:mc="http://schemas.openxmlformats.org/markup-compatibility/2006">
      <mc:Choice Requires="x14">
        <control shapeId="9218" r:id="rId8" name="CommandButton2">
          <controlPr defaultSize="0" autoLine="0" r:id="rId9">
            <anchor moveWithCells="1">
              <from>
                <xdr:col>11</xdr:col>
                <xdr:colOff>182880</xdr:colOff>
                <xdr:row>0</xdr:row>
                <xdr:rowOff>335280</xdr:rowOff>
              </from>
              <to>
                <xdr:col>13</xdr:col>
                <xdr:colOff>297180</xdr:colOff>
                <xdr:row>0</xdr:row>
                <xdr:rowOff>609600</xdr:rowOff>
              </to>
            </anchor>
          </controlPr>
        </control>
      </mc:Choice>
      <mc:Fallback>
        <control shapeId="9218" r:id="rId8" name="CommandButton2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M65"/>
  <sheetViews>
    <sheetView topLeftCell="A6" zoomScaleNormal="100" workbookViewId="0">
      <selection activeCell="A60" sqref="A60"/>
    </sheetView>
  </sheetViews>
  <sheetFormatPr defaultColWidth="9.109375" defaultRowHeight="15" x14ac:dyDescent="0.25"/>
  <cols>
    <col min="1" max="1" width="7.6640625" style="18" customWidth="1"/>
    <col min="2" max="2" width="31.44140625" style="18" customWidth="1"/>
    <col min="3" max="3" width="9.88671875" style="18" customWidth="1"/>
    <col min="4" max="4" width="11.109375" style="18" customWidth="1"/>
    <col min="5" max="5" width="11" style="18" customWidth="1"/>
    <col min="6" max="6" width="7.33203125" style="18" customWidth="1"/>
    <col min="7" max="7" width="12.88671875" style="111" customWidth="1"/>
    <col min="8" max="8" width="5.5546875" style="18" customWidth="1"/>
    <col min="9" max="9" width="2.6640625" style="18" customWidth="1"/>
    <col min="10" max="10" width="9.109375" style="14"/>
    <col min="11" max="11" width="13.5546875" style="14" customWidth="1"/>
    <col min="12" max="12" width="12.44140625" style="14" customWidth="1"/>
    <col min="13" max="16384" width="9.109375" style="14"/>
  </cols>
  <sheetData>
    <row r="1" spans="1:9" s="165" customFormat="1" ht="18" thickBot="1" x14ac:dyDescent="0.35">
      <c r="A1" s="165" t="s">
        <v>218</v>
      </c>
      <c r="G1" s="166"/>
      <c r="I1" s="14"/>
    </row>
    <row r="2" spans="1:9" x14ac:dyDescent="0.25">
      <c r="A2" s="167"/>
      <c r="B2" s="168"/>
      <c r="C2" s="168"/>
      <c r="D2" s="168"/>
      <c r="E2" s="168"/>
      <c r="F2" s="168"/>
      <c r="G2" s="169"/>
      <c r="H2" s="170"/>
      <c r="I2" s="14"/>
    </row>
    <row r="3" spans="1:9" ht="17.399999999999999" x14ac:dyDescent="0.3">
      <c r="A3" s="233" t="s">
        <v>269</v>
      </c>
      <c r="B3" s="234"/>
      <c r="C3" s="234"/>
      <c r="D3" s="234"/>
      <c r="E3" s="234"/>
      <c r="F3" s="234"/>
      <c r="G3" s="235"/>
      <c r="H3" s="236"/>
      <c r="I3" s="14"/>
    </row>
    <row r="4" spans="1:9" x14ac:dyDescent="0.25">
      <c r="A4" s="101"/>
      <c r="H4" s="107"/>
      <c r="I4" s="14"/>
    </row>
    <row r="5" spans="1:9" x14ac:dyDescent="0.25">
      <c r="A5" s="101" t="s">
        <v>184</v>
      </c>
      <c r="H5" s="107"/>
      <c r="I5" s="14"/>
    </row>
    <row r="6" spans="1:9" x14ac:dyDescent="0.25">
      <c r="A6" s="101"/>
      <c r="H6" s="107"/>
      <c r="I6" s="14"/>
    </row>
    <row r="7" spans="1:9" ht="15.6" x14ac:dyDescent="0.3">
      <c r="A7" s="171" t="s">
        <v>90</v>
      </c>
      <c r="B7" s="99" t="s">
        <v>91</v>
      </c>
      <c r="G7" s="172" t="s">
        <v>92</v>
      </c>
      <c r="H7" s="107"/>
      <c r="I7" s="14"/>
    </row>
    <row r="8" spans="1:9" ht="23.25" customHeight="1" x14ac:dyDescent="0.25">
      <c r="A8" s="173" t="s">
        <v>93</v>
      </c>
      <c r="B8" s="14" t="s">
        <v>94</v>
      </c>
      <c r="F8" s="174" t="s">
        <v>0</v>
      </c>
      <c r="G8" s="106">
        <f>HP01_Kontrakt</f>
        <v>0</v>
      </c>
      <c r="H8" s="107"/>
      <c r="I8" s="14"/>
    </row>
    <row r="9" spans="1:9" x14ac:dyDescent="0.25">
      <c r="A9" s="175" t="s">
        <v>95</v>
      </c>
      <c r="B9" s="176" t="s">
        <v>1</v>
      </c>
      <c r="C9" s="103"/>
      <c r="D9" s="103"/>
      <c r="E9" s="103"/>
      <c r="F9" s="104" t="s">
        <v>0</v>
      </c>
      <c r="G9" s="106">
        <f>HP02_Kontrakt</f>
        <v>0</v>
      </c>
      <c r="H9" s="107"/>
      <c r="I9" s="14"/>
    </row>
    <row r="10" spans="1:9" x14ac:dyDescent="0.25">
      <c r="A10" s="175" t="s">
        <v>96</v>
      </c>
      <c r="B10" s="176" t="s">
        <v>2</v>
      </c>
      <c r="C10" s="103"/>
      <c r="D10" s="103"/>
      <c r="E10" s="103"/>
      <c r="F10" s="104" t="s">
        <v>0</v>
      </c>
      <c r="G10" s="106">
        <f>HP03_Kontrakt</f>
        <v>0</v>
      </c>
      <c r="H10" s="107"/>
      <c r="I10" s="14"/>
    </row>
    <row r="11" spans="1:9" x14ac:dyDescent="0.25">
      <c r="A11" s="175" t="s">
        <v>97</v>
      </c>
      <c r="B11" s="176" t="s">
        <v>3</v>
      </c>
      <c r="C11" s="103"/>
      <c r="D11" s="103"/>
      <c r="E11" s="103"/>
      <c r="F11" s="104" t="s">
        <v>0</v>
      </c>
      <c r="G11" s="106">
        <f>HP04_Kontrakt</f>
        <v>0</v>
      </c>
      <c r="H11" s="107"/>
      <c r="I11" s="14"/>
    </row>
    <row r="12" spans="1:9" x14ac:dyDescent="0.25">
      <c r="A12" s="175" t="s">
        <v>98</v>
      </c>
      <c r="B12" s="176" t="s">
        <v>99</v>
      </c>
      <c r="C12" s="103"/>
      <c r="D12" s="103"/>
      <c r="E12" s="103"/>
      <c r="F12" s="104" t="s">
        <v>0</v>
      </c>
      <c r="G12" s="106">
        <f>HP05_Kontrakt</f>
        <v>0</v>
      </c>
      <c r="H12" s="107"/>
      <c r="I12" s="14"/>
    </row>
    <row r="13" spans="1:9" x14ac:dyDescent="0.25">
      <c r="A13" s="175" t="s">
        <v>114</v>
      </c>
      <c r="B13" s="176" t="s">
        <v>45</v>
      </c>
      <c r="C13" s="103"/>
      <c r="D13" s="103"/>
      <c r="E13" s="103"/>
      <c r="F13" s="104" t="s">
        <v>0</v>
      </c>
      <c r="G13" s="106">
        <f>HP06_Kontrakt</f>
        <v>0</v>
      </c>
      <c r="H13" s="107"/>
      <c r="I13" s="14"/>
    </row>
    <row r="14" spans="1:9" x14ac:dyDescent="0.25">
      <c r="A14" s="175" t="s">
        <v>100</v>
      </c>
      <c r="B14" s="176" t="s">
        <v>5</v>
      </c>
      <c r="C14" s="103"/>
      <c r="D14" s="103"/>
      <c r="E14" s="103"/>
      <c r="F14" s="104" t="s">
        <v>0</v>
      </c>
      <c r="G14" s="106">
        <f>HP07_Kontrakt</f>
        <v>0</v>
      </c>
      <c r="H14" s="107"/>
      <c r="I14" s="14"/>
    </row>
    <row r="15" spans="1:9" x14ac:dyDescent="0.25">
      <c r="A15" s="175" t="s">
        <v>101</v>
      </c>
      <c r="B15" s="176" t="s">
        <v>50</v>
      </c>
      <c r="C15" s="103"/>
      <c r="D15" s="103"/>
      <c r="E15" s="103"/>
      <c r="F15" s="104" t="s">
        <v>0</v>
      </c>
      <c r="G15" s="106">
        <f>HP08_Kontrakt</f>
        <v>0</v>
      </c>
      <c r="H15" s="107"/>
      <c r="I15" s="14"/>
    </row>
    <row r="16" spans="1:9" x14ac:dyDescent="0.25">
      <c r="A16" s="175" t="s">
        <v>102</v>
      </c>
      <c r="B16" s="176" t="s">
        <v>6</v>
      </c>
      <c r="C16" s="103"/>
      <c r="D16" s="103"/>
      <c r="E16" s="103"/>
      <c r="F16" s="104" t="s">
        <v>0</v>
      </c>
      <c r="G16" s="106">
        <f>HP09_Kontrakt</f>
        <v>0</v>
      </c>
      <c r="H16" s="107"/>
      <c r="I16" s="14"/>
    </row>
    <row r="17" spans="1:10" x14ac:dyDescent="0.25">
      <c r="A17" s="175" t="s">
        <v>103</v>
      </c>
      <c r="B17" s="176" t="s">
        <v>7</v>
      </c>
      <c r="C17" s="103"/>
      <c r="D17" s="103"/>
      <c r="E17" s="103"/>
      <c r="F17" s="104" t="s">
        <v>0</v>
      </c>
      <c r="G17" s="106">
        <f>HP10_Kontrakt</f>
        <v>0</v>
      </c>
      <c r="H17" s="107"/>
      <c r="I17" s="14"/>
    </row>
    <row r="18" spans="1:10" x14ac:dyDescent="0.25">
      <c r="A18" s="175" t="s">
        <v>104</v>
      </c>
      <c r="B18" s="176" t="s">
        <v>8</v>
      </c>
      <c r="C18" s="103"/>
      <c r="D18" s="103"/>
      <c r="E18" s="103"/>
      <c r="F18" s="104" t="s">
        <v>0</v>
      </c>
      <c r="G18" s="106">
        <f>HP11_kontrakt</f>
        <v>0</v>
      </c>
      <c r="H18" s="107"/>
      <c r="I18" s="14"/>
    </row>
    <row r="19" spans="1:10" x14ac:dyDescent="0.25">
      <c r="A19" s="175" t="s">
        <v>115</v>
      </c>
      <c r="B19" s="176" t="s">
        <v>9</v>
      </c>
      <c r="C19" s="103"/>
      <c r="D19" s="103"/>
      <c r="E19" s="103"/>
      <c r="F19" s="104" t="s">
        <v>0</v>
      </c>
      <c r="G19" s="106">
        <f>HP12_Kontrakt</f>
        <v>0</v>
      </c>
      <c r="H19" s="107"/>
      <c r="I19" s="14"/>
    </row>
    <row r="20" spans="1:10" x14ac:dyDescent="0.25">
      <c r="A20" s="177" t="s">
        <v>105</v>
      </c>
      <c r="B20" s="178" t="s">
        <v>10</v>
      </c>
      <c r="C20" s="179"/>
      <c r="D20" s="179"/>
      <c r="E20" s="179"/>
      <c r="F20" s="180" t="s">
        <v>0</v>
      </c>
      <c r="G20" s="106">
        <f>HP13_Kontrakt</f>
        <v>0</v>
      </c>
      <c r="H20" s="107"/>
      <c r="I20" s="14"/>
    </row>
    <row r="21" spans="1:10" x14ac:dyDescent="0.25">
      <c r="A21" s="181" t="s">
        <v>185</v>
      </c>
      <c r="B21" s="182" t="s">
        <v>186</v>
      </c>
      <c r="C21" s="183"/>
      <c r="D21" s="183"/>
      <c r="E21" s="183"/>
      <c r="F21" s="184" t="s">
        <v>0</v>
      </c>
      <c r="G21" s="185">
        <f>SUM(G8:G20)</f>
        <v>0</v>
      </c>
      <c r="H21" s="107"/>
      <c r="I21" s="14"/>
    </row>
    <row r="22" spans="1:10" x14ac:dyDescent="0.25">
      <c r="A22" s="181"/>
      <c r="B22" s="176"/>
      <c r="C22" s="103"/>
      <c r="D22" s="103"/>
      <c r="E22" s="103"/>
      <c r="F22" s="104"/>
      <c r="G22" s="186"/>
      <c r="H22" s="107"/>
      <c r="I22" s="14"/>
    </row>
    <row r="23" spans="1:10" x14ac:dyDescent="0.25">
      <c r="A23" s="187" t="s">
        <v>185</v>
      </c>
      <c r="B23" s="176" t="s">
        <v>187</v>
      </c>
      <c r="C23" s="103"/>
      <c r="D23" s="103"/>
      <c r="E23" s="229">
        <v>0.15</v>
      </c>
      <c r="F23" s="104" t="s">
        <v>0</v>
      </c>
      <c r="G23" s="106">
        <f>G21*E23</f>
        <v>0</v>
      </c>
      <c r="H23" s="107"/>
      <c r="I23" s="14"/>
    </row>
    <row r="24" spans="1:10" x14ac:dyDescent="0.25">
      <c r="A24" s="173"/>
      <c r="F24" s="108"/>
      <c r="G24" s="188"/>
      <c r="H24" s="107"/>
      <c r="I24" s="14"/>
    </row>
    <row r="25" spans="1:10" ht="15.6" thickBot="1" x14ac:dyDescent="0.3">
      <c r="A25" s="101" t="s">
        <v>188</v>
      </c>
      <c r="B25" s="14"/>
      <c r="F25" s="108"/>
      <c r="G25" s="189">
        <f>G21+G23</f>
        <v>0</v>
      </c>
      <c r="H25" s="107"/>
      <c r="I25" s="14"/>
    </row>
    <row r="26" spans="1:10" x14ac:dyDescent="0.25">
      <c r="A26" s="101"/>
      <c r="H26" s="107"/>
      <c r="I26" s="14"/>
    </row>
    <row r="27" spans="1:10" x14ac:dyDescent="0.25">
      <c r="A27" s="101" t="s">
        <v>189</v>
      </c>
      <c r="H27" s="107"/>
      <c r="I27" s="14"/>
    </row>
    <row r="28" spans="1:10" x14ac:dyDescent="0.25">
      <c r="A28" s="190" t="s">
        <v>185</v>
      </c>
      <c r="B28" s="14" t="s">
        <v>190</v>
      </c>
      <c r="F28" s="174" t="s">
        <v>0</v>
      </c>
      <c r="G28" s="111">
        <f>Bygherreleverancer!I76</f>
        <v>0</v>
      </c>
      <c r="H28" s="107"/>
      <c r="I28" s="14"/>
    </row>
    <row r="29" spans="1:10" x14ac:dyDescent="0.25">
      <c r="A29" s="191" t="s">
        <v>185</v>
      </c>
      <c r="B29" s="14" t="s">
        <v>187</v>
      </c>
      <c r="E29" s="230">
        <v>0.15</v>
      </c>
      <c r="F29" s="174" t="s">
        <v>0</v>
      </c>
      <c r="G29" s="193">
        <f>G28*E29</f>
        <v>0</v>
      </c>
      <c r="H29" s="107"/>
      <c r="I29" s="14"/>
    </row>
    <row r="30" spans="1:10" ht="15.6" thickBot="1" x14ac:dyDescent="0.3">
      <c r="A30" s="101" t="s">
        <v>191</v>
      </c>
      <c r="F30" s="174" t="s">
        <v>0</v>
      </c>
      <c r="G30" s="194">
        <f>G28+G29</f>
        <v>0</v>
      </c>
      <c r="H30" s="107"/>
      <c r="I30" s="14"/>
    </row>
    <row r="31" spans="1:10" x14ac:dyDescent="0.25">
      <c r="A31" s="101"/>
      <c r="H31" s="107"/>
      <c r="I31" s="14"/>
    </row>
    <row r="32" spans="1:10" ht="15.6" thickBot="1" x14ac:dyDescent="0.3">
      <c r="A32" s="101" t="s">
        <v>192</v>
      </c>
      <c r="E32" s="230">
        <v>0.15</v>
      </c>
      <c r="F32" s="174" t="s">
        <v>0</v>
      </c>
      <c r="G32" s="194">
        <f>(G25+G30)*E32</f>
        <v>0</v>
      </c>
      <c r="H32" s="107"/>
      <c r="I32" s="14"/>
      <c r="J32" s="162"/>
    </row>
    <row r="33" spans="1:13" x14ac:dyDescent="0.25">
      <c r="A33" s="101"/>
      <c r="E33" s="192"/>
      <c r="F33" s="174"/>
      <c r="H33" s="107"/>
      <c r="I33" s="14"/>
      <c r="J33" s="162"/>
    </row>
    <row r="34" spans="1:13" ht="16.8" thickBot="1" x14ac:dyDescent="0.4">
      <c r="A34" s="101" t="s">
        <v>193</v>
      </c>
      <c r="C34" s="163" t="s">
        <v>222</v>
      </c>
      <c r="D34" s="195" t="s">
        <v>194</v>
      </c>
      <c r="E34" s="246">
        <f>IF(D34="Nej",0,G56)</f>
        <v>0</v>
      </c>
      <c r="F34" s="174" t="s">
        <v>0</v>
      </c>
      <c r="G34" s="194">
        <f>(G25+G30)*E34</f>
        <v>0</v>
      </c>
      <c r="H34" s="107"/>
      <c r="I34" s="14"/>
    </row>
    <row r="35" spans="1:13" x14ac:dyDescent="0.25">
      <c r="A35" s="101"/>
      <c r="H35" s="107"/>
      <c r="I35" s="14"/>
    </row>
    <row r="36" spans="1:13" ht="15.6" thickBot="1" x14ac:dyDescent="0.3">
      <c r="A36" s="101" t="s">
        <v>195</v>
      </c>
      <c r="F36" s="174" t="s">
        <v>0</v>
      </c>
      <c r="G36" s="196">
        <f>G25+G30+G32+G34</f>
        <v>0</v>
      </c>
      <c r="H36" s="107"/>
      <c r="I36" s="14"/>
    </row>
    <row r="37" spans="1:13" ht="16.2" thickTop="1" thickBot="1" x14ac:dyDescent="0.3">
      <c r="A37" s="197"/>
      <c r="B37" s="198"/>
      <c r="C37" s="198"/>
      <c r="D37" s="198"/>
      <c r="E37" s="198"/>
      <c r="F37" s="198"/>
      <c r="G37" s="194"/>
      <c r="H37" s="199"/>
      <c r="I37" s="14"/>
    </row>
    <row r="38" spans="1:13" x14ac:dyDescent="0.25">
      <c r="A38" s="200" t="s">
        <v>196</v>
      </c>
      <c r="B38" s="201"/>
      <c r="C38" s="202">
        <f>G55</f>
        <v>134.19999999999999</v>
      </c>
      <c r="D38" s="203" t="s">
        <v>197</v>
      </c>
      <c r="E38" s="204" t="str">
        <f>E55</f>
        <v>januar 2004</v>
      </c>
      <c r="F38" s="200" t="s">
        <v>198</v>
      </c>
      <c r="G38" s="205"/>
      <c r="H38" s="201"/>
      <c r="I38" s="14"/>
      <c r="J38" s="162" t="s">
        <v>199</v>
      </c>
      <c r="K38" s="14" t="s">
        <v>219</v>
      </c>
    </row>
    <row r="39" spans="1:13" ht="15.6" thickBot="1" x14ac:dyDescent="0.3">
      <c r="I39" s="14"/>
      <c r="J39" s="164" t="s">
        <v>200</v>
      </c>
      <c r="K39" s="164"/>
      <c r="L39" s="164"/>
      <c r="M39" s="164"/>
    </row>
    <row r="40" spans="1:13" ht="16.2" thickTop="1" x14ac:dyDescent="0.3">
      <c r="A40" s="237" t="s">
        <v>201</v>
      </c>
      <c r="B40" s="238"/>
      <c r="C40" s="238"/>
      <c r="D40" s="238"/>
      <c r="E40" s="239"/>
      <c r="F40" s="239"/>
      <c r="G40" s="239"/>
      <c r="H40" s="240"/>
      <c r="I40" s="14"/>
    </row>
    <row r="41" spans="1:13" ht="13.8" x14ac:dyDescent="0.25">
      <c r="A41" s="206" t="s">
        <v>202</v>
      </c>
      <c r="B41" s="207"/>
      <c r="C41" s="207"/>
      <c r="D41" s="207"/>
      <c r="E41" s="208"/>
      <c r="F41" s="208"/>
      <c r="G41" s="209"/>
      <c r="H41" s="210"/>
      <c r="I41" s="14"/>
      <c r="J41" s="162"/>
    </row>
    <row r="42" spans="1:13" ht="15.6" x14ac:dyDescent="0.3">
      <c r="A42" s="211" t="s">
        <v>390</v>
      </c>
      <c r="E42" s="212"/>
      <c r="F42" s="212"/>
      <c r="G42" s="247">
        <f>G36</f>
        <v>0</v>
      </c>
      <c r="H42" s="213"/>
      <c r="I42" s="14"/>
      <c r="J42" s="162"/>
    </row>
    <row r="43" spans="1:13" ht="12" customHeight="1" x14ac:dyDescent="0.25">
      <c r="A43" s="211"/>
      <c r="E43" s="212"/>
      <c r="F43" s="212"/>
      <c r="G43" s="214"/>
      <c r="H43" s="213"/>
      <c r="I43" s="14"/>
      <c r="J43" s="162"/>
    </row>
    <row r="44" spans="1:13" x14ac:dyDescent="0.25">
      <c r="A44" s="215" t="s">
        <v>203</v>
      </c>
      <c r="E44" s="212"/>
      <c r="F44" s="212"/>
      <c r="G44" s="214"/>
      <c r="H44" s="213"/>
      <c r="I44" s="14"/>
      <c r="J44" s="162"/>
    </row>
    <row r="45" spans="1:13" ht="15.75" customHeight="1" x14ac:dyDescent="0.25">
      <c r="A45" s="211" t="s">
        <v>204</v>
      </c>
      <c r="E45" s="216"/>
      <c r="F45" s="216"/>
      <c r="G45" s="248"/>
      <c r="H45" s="217"/>
      <c r="I45" s="14"/>
      <c r="J45" s="162"/>
    </row>
    <row r="46" spans="1:13" ht="15.75" customHeight="1" x14ac:dyDescent="0.25">
      <c r="A46" s="211"/>
      <c r="E46" s="216"/>
      <c r="F46" s="216"/>
      <c r="G46" s="248"/>
      <c r="H46" s="217"/>
      <c r="I46" s="14"/>
      <c r="J46" s="162"/>
    </row>
    <row r="47" spans="1:13" ht="15.75" customHeight="1" x14ac:dyDescent="0.25">
      <c r="A47" s="211"/>
      <c r="E47" s="216"/>
      <c r="F47" s="216"/>
      <c r="G47" s="248"/>
      <c r="H47" s="217"/>
      <c r="I47" s="14"/>
      <c r="J47" s="162"/>
    </row>
    <row r="48" spans="1:13" ht="15.75" customHeight="1" x14ac:dyDescent="0.25">
      <c r="A48" s="211"/>
      <c r="E48" s="216"/>
      <c r="F48" s="216"/>
      <c r="G48" s="248"/>
      <c r="H48" s="217"/>
      <c r="I48" s="14"/>
      <c r="J48" s="162"/>
    </row>
    <row r="49" spans="1:12" ht="15.75" customHeight="1" x14ac:dyDescent="0.3">
      <c r="A49" s="215" t="s">
        <v>205</v>
      </c>
      <c r="E49" s="216"/>
      <c r="F49" s="216"/>
      <c r="G49" s="218">
        <f>SUM(G45:G48)</f>
        <v>0</v>
      </c>
      <c r="H49" s="217"/>
      <c r="I49" s="14"/>
      <c r="J49" s="162"/>
    </row>
    <row r="50" spans="1:12" ht="12" customHeight="1" x14ac:dyDescent="0.25">
      <c r="A50" s="211"/>
      <c r="E50" s="216"/>
      <c r="F50" s="216"/>
      <c r="G50" s="108"/>
      <c r="H50" s="217"/>
      <c r="I50" s="14"/>
      <c r="J50" s="162"/>
    </row>
    <row r="51" spans="1:12" ht="16.2" thickBot="1" x14ac:dyDescent="0.35">
      <c r="A51" s="219" t="str">
        <f>IF(G51&lt;0,"  RESULTAT (Underskud)","  RESULTAT (Overskud)")</f>
        <v xml:space="preserve">  RESULTAT (Overskud)</v>
      </c>
      <c r="B51" s="220"/>
      <c r="C51" s="220"/>
      <c r="D51" s="220"/>
      <c r="E51" s="220"/>
      <c r="F51" s="220"/>
      <c r="G51" s="221">
        <f>G49-G42</f>
        <v>0</v>
      </c>
      <c r="H51" s="222"/>
      <c r="I51" s="14"/>
    </row>
    <row r="52" spans="1:12" ht="14.4" thickTop="1" thickBot="1" x14ac:dyDescent="0.3">
      <c r="A52" s="14"/>
      <c r="B52" s="14"/>
      <c r="C52" s="14"/>
      <c r="D52" s="14"/>
      <c r="E52" s="14"/>
      <c r="F52" s="14"/>
      <c r="G52" s="14"/>
      <c r="H52" s="14"/>
      <c r="I52" s="14"/>
    </row>
    <row r="53" spans="1:12" ht="16.2" thickTop="1" x14ac:dyDescent="0.3">
      <c r="A53" s="237" t="s">
        <v>221</v>
      </c>
      <c r="B53" s="238"/>
      <c r="C53" s="238"/>
      <c r="D53" s="238"/>
      <c r="E53" s="239" t="s">
        <v>206</v>
      </c>
      <c r="F53" s="239"/>
      <c r="G53" s="239"/>
      <c r="H53" s="240"/>
      <c r="I53" s="14"/>
    </row>
    <row r="54" spans="1:12" ht="15.75" customHeight="1" x14ac:dyDescent="0.25">
      <c r="A54" s="223" t="s">
        <v>207</v>
      </c>
      <c r="B54" s="14"/>
      <c r="C54" s="14"/>
      <c r="D54" s="14"/>
      <c r="E54" s="536" t="s">
        <v>208</v>
      </c>
      <c r="F54" s="536"/>
      <c r="G54" s="231">
        <v>128.41999999999999</v>
      </c>
      <c r="H54" s="224"/>
      <c r="I54" s="14"/>
      <c r="J54" s="162" t="s">
        <v>209</v>
      </c>
      <c r="K54" s="14" t="s">
        <v>220</v>
      </c>
    </row>
    <row r="55" spans="1:12" ht="15.75" customHeight="1" x14ac:dyDescent="0.25">
      <c r="A55" s="223" t="s">
        <v>210</v>
      </c>
      <c r="B55" s="14"/>
      <c r="C55" s="14"/>
      <c r="D55" s="14"/>
      <c r="E55" s="537" t="s">
        <v>211</v>
      </c>
      <c r="F55" s="537"/>
      <c r="G55" s="232">
        <v>134.19999999999999</v>
      </c>
      <c r="H55" s="213"/>
      <c r="I55" s="14"/>
      <c r="J55" s="162" t="s">
        <v>209</v>
      </c>
      <c r="K55" s="14" t="s">
        <v>220</v>
      </c>
    </row>
    <row r="56" spans="1:12" ht="15.75" customHeight="1" x14ac:dyDescent="0.25">
      <c r="A56" s="223"/>
      <c r="B56" s="14"/>
      <c r="C56" s="14"/>
      <c r="D56" s="14"/>
      <c r="E56" s="538" t="s">
        <v>212</v>
      </c>
      <c r="F56" s="538"/>
      <c r="G56" s="226">
        <f>(G55/G54)-1</f>
        <v>4.5008565643980702E-2</v>
      </c>
      <c r="H56" s="227"/>
      <c r="I56" s="14"/>
      <c r="J56" s="244"/>
      <c r="K56" s="245"/>
      <c r="L56" s="245"/>
    </row>
    <row r="57" spans="1:12" ht="15.75" customHeight="1" x14ac:dyDescent="0.25">
      <c r="A57" s="223"/>
      <c r="B57" s="14"/>
      <c r="C57" s="14"/>
      <c r="D57" s="14"/>
      <c r="E57" s="225"/>
      <c r="F57" s="225"/>
      <c r="G57" s="226"/>
      <c r="H57" s="227"/>
      <c r="I57" s="14"/>
      <c r="J57" s="535" t="s">
        <v>213</v>
      </c>
      <c r="K57" s="535"/>
      <c r="L57" s="535"/>
    </row>
    <row r="58" spans="1:12" ht="15.75" customHeight="1" thickBot="1" x14ac:dyDescent="0.3">
      <c r="A58" s="228" t="s">
        <v>214</v>
      </c>
      <c r="B58" s="220"/>
      <c r="C58" s="220"/>
      <c r="D58" s="220"/>
      <c r="E58" s="220"/>
      <c r="F58" s="220"/>
      <c r="G58" s="196"/>
      <c r="H58" s="222"/>
      <c r="I58" s="14"/>
      <c r="J58" s="534" t="s">
        <v>215</v>
      </c>
      <c r="K58" s="534"/>
      <c r="L58" s="534"/>
    </row>
    <row r="59" spans="1:12" ht="15.6" thickTop="1" x14ac:dyDescent="0.25">
      <c r="J59" s="245"/>
      <c r="K59" s="245"/>
      <c r="L59" s="245"/>
    </row>
    <row r="60" spans="1:12" x14ac:dyDescent="0.25">
      <c r="A60" s="18" t="s">
        <v>391</v>
      </c>
    </row>
    <row r="62" spans="1:12" x14ac:dyDescent="0.25">
      <c r="C62" s="241"/>
      <c r="D62" s="241"/>
      <c r="E62" s="241"/>
    </row>
    <row r="63" spans="1:12" ht="15.6" x14ac:dyDescent="0.3">
      <c r="C63" s="241"/>
      <c r="D63" s="242" t="s">
        <v>216</v>
      </c>
      <c r="E63" s="241"/>
    </row>
    <row r="64" spans="1:12" x14ac:dyDescent="0.25">
      <c r="C64" s="241"/>
      <c r="D64" s="243" t="s">
        <v>194</v>
      </c>
      <c r="E64" s="241"/>
    </row>
    <row r="65" spans="3:5" x14ac:dyDescent="0.25">
      <c r="C65" s="241"/>
      <c r="D65" s="243" t="s">
        <v>217</v>
      </c>
      <c r="E65" s="241"/>
    </row>
  </sheetData>
  <sheetProtection formatCells="0" formatColumns="0" formatRows="0"/>
  <customSheetViews>
    <customSheetView guid="{0D15794D-33E7-4EDD-A07F-A6066BA93F39}" fitToPage="1" showRuler="0">
      <selection activeCell="A8" sqref="A8"/>
      <pageMargins left="0.73" right="0.24" top="0.96" bottom="0.6" header="0.34" footer="0.19685039370078741"/>
      <printOptions horizontalCentered="1"/>
      <pageSetup paperSize="9" scale="97" orientation="portrait" horizontalDpi="300" verticalDpi="300" r:id="rId1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&amp;L&amp;8&amp;F &amp;A&amp;R&amp;"Times New Roman,Normal"&amp;P af &amp;N</oddFooter>
      </headerFooter>
    </customSheetView>
    <customSheetView guid="{C36BD45E-7A26-427E-9D1C-3938E4714006}" fitToPage="1" showRuler="0">
      <selection activeCell="A8" sqref="A8"/>
      <pageMargins left="0.73" right="0.24" top="0.96" bottom="0.6" header="0.34" footer="0.19685039370078741"/>
      <printOptions horizontalCentered="1"/>
      <pageSetup paperSize="9" scale="97" orientation="portrait" horizontalDpi="300" verticalDpi="300" r:id="rId2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&amp;L&amp;8&amp;Z&amp;F&amp;R&amp;"Times New Roman,Normal"Dato: &amp;D</oddFooter>
      </headerFooter>
    </customSheetView>
  </customSheetViews>
  <mergeCells count="5">
    <mergeCell ref="J58:L58"/>
    <mergeCell ref="J57:L57"/>
    <mergeCell ref="E54:F54"/>
    <mergeCell ref="E55:F55"/>
    <mergeCell ref="E56:F56"/>
  </mergeCells>
  <phoneticPr fontId="0" type="noConversion"/>
  <conditionalFormatting sqref="A51">
    <cfRule type="cellIs" dxfId="4" priority="1" stopIfTrue="1" operator="equal">
      <formula>"Resultat (Underskud)"</formula>
    </cfRule>
  </conditionalFormatting>
  <conditionalFormatting sqref="A38:H38">
    <cfRule type="expression" dxfId="3" priority="4" stopIfTrue="1">
      <formula>$D$34="Nej"</formula>
    </cfRule>
  </conditionalFormatting>
  <conditionalFormatting sqref="G8:G20">
    <cfRule type="cellIs" dxfId="2" priority="5" stopIfTrue="1" operator="equal">
      <formula>0</formula>
    </cfRule>
  </conditionalFormatting>
  <conditionalFormatting sqref="G51">
    <cfRule type="cellIs" dxfId="1" priority="2" stopIfTrue="1" operator="lessThan">
      <formula>0</formula>
    </cfRule>
    <cfRule type="cellIs" dxfId="0" priority="3" stopIfTrue="1" operator="greaterThan">
      <formula>0</formula>
    </cfRule>
  </conditionalFormatting>
  <dataValidations disablePrompts="1" xWindow="216" yWindow="288" count="1">
    <dataValidation type="list" allowBlank="1" showInputMessage="1" showErrorMessage="1" errorTitle="Bemærk!" error="Du kan kun indtaste enten &quot;Ja&quot; eller &quot;Nej&quot; i cellen." promptTitle="Ønsker du at indeksregulere?" prompt="Hvis du ønsker at indeksregulere prisoverslaget, så tryk på pilen og vælg &quot;Ja&quot; fra rullemenuen._x000a__x000a_Gå derefter ned i skemaet med overskriften &quot;Indeksregulering&quot; og indtast de relevante data, hvorefter %'en her til højre, automatisk vil blive beregnet." sqref="D34" xr:uid="{00000000-0002-0000-0500-000000000000}">
      <formula1>$D$64:$D$65</formula1>
    </dataValidation>
  </dataValidations>
  <hyperlinks>
    <hyperlink ref="J58:L58" r:id="rId3" display="\\prk-srv-02\faelles$\Projekter\Alment\Økonomi\Generelt\Indeks for anlæg af veje.xls - 'Indeks (tabel)'!A1" xr:uid="{00000000-0004-0000-0500-000000000000}"/>
  </hyperlinks>
  <printOptions horizontalCentered="1"/>
  <pageMargins left="0.73" right="0.24" top="0.96" bottom="0.6" header="0.34" footer="0.19685039370078741"/>
  <pageSetup paperSize="9" scale="97" orientation="portrait" horizontalDpi="300" verticalDpi="300" r:id="rId4"/>
  <headerFooter alignWithMargins="0">
    <oddHeader>&amp;L&amp;"Times New Roman,Normal"&amp;12Københavns Kommune, Teknik- og Miljøforvaltningen
Byens Fysik&amp;R&amp;"Times New Roman,Normal"&amp;12 &amp;A side &amp;P af &amp;N</oddHeader>
    <oddFooter>&amp;L&amp;8&amp;F &amp;A&amp;R&amp;"Times New Roman,Normal"&amp;P af &amp;N</oddFooter>
  </headerFooter>
  <ignoredErrors>
    <ignoredError sqref="A8:A20" numberStoredAsText="1"/>
  </ignoredErrors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EC36A-B27A-4A9C-8F0B-354C3F84CB5E}">
  <dimension ref="A1:H19"/>
  <sheetViews>
    <sheetView tabSelected="1" workbookViewId="0">
      <selection activeCell="B14" sqref="B14"/>
    </sheetView>
  </sheetViews>
  <sheetFormatPr defaultRowHeight="13.2" x14ac:dyDescent="0.25"/>
  <cols>
    <col min="1" max="1" width="8.109375" customWidth="1"/>
    <col min="2" max="2" width="106.44140625" customWidth="1"/>
    <col min="3" max="3" width="14.109375" customWidth="1"/>
    <col min="5" max="5" width="1.5546875" bestFit="1" customWidth="1"/>
    <col min="7" max="7" width="29.44140625" bestFit="1" customWidth="1"/>
    <col min="8" max="8" width="1.5546875" bestFit="1" customWidth="1"/>
  </cols>
  <sheetData>
    <row r="1" spans="1:8" ht="18" x14ac:dyDescent="0.35">
      <c r="B1" s="539" t="s">
        <v>638</v>
      </c>
    </row>
    <row r="2" spans="1:8" ht="15" thickBot="1" x14ac:dyDescent="0.35">
      <c r="A2" s="540" t="s">
        <v>90</v>
      </c>
      <c r="B2" s="540"/>
      <c r="C2" s="541" t="s">
        <v>639</v>
      </c>
      <c r="D2" s="542" t="s">
        <v>640</v>
      </c>
      <c r="E2" s="542"/>
      <c r="F2" s="542"/>
      <c r="G2" s="542" t="s">
        <v>641</v>
      </c>
      <c r="H2" s="542"/>
    </row>
    <row r="3" spans="1:8" ht="14.4" thickBot="1" x14ac:dyDescent="0.35">
      <c r="A3" s="543" t="s">
        <v>642</v>
      </c>
      <c r="B3" s="544" t="s">
        <v>643</v>
      </c>
      <c r="C3" s="545">
        <v>0</v>
      </c>
      <c r="D3" s="546">
        <v>168</v>
      </c>
      <c r="E3" s="547" t="s">
        <v>644</v>
      </c>
      <c r="F3" s="543" t="s">
        <v>645</v>
      </c>
      <c r="G3" s="547">
        <f>C3*D3/1000</f>
        <v>0</v>
      </c>
      <c r="H3" s="543" t="s">
        <v>27</v>
      </c>
    </row>
    <row r="4" spans="1:8" ht="13.8" thickBot="1" x14ac:dyDescent="0.3">
      <c r="A4" s="548" t="s">
        <v>646</v>
      </c>
      <c r="B4" s="549" t="s">
        <v>647</v>
      </c>
      <c r="C4" s="545">
        <v>0</v>
      </c>
      <c r="D4" s="550">
        <v>276</v>
      </c>
      <c r="E4" s="551" t="s">
        <v>644</v>
      </c>
      <c r="F4" s="548" t="s">
        <v>648</v>
      </c>
      <c r="G4" s="551">
        <f>C4*D4/1000</f>
        <v>0</v>
      </c>
      <c r="H4" s="548" t="s">
        <v>27</v>
      </c>
    </row>
    <row r="5" spans="1:8" ht="13.8" thickBot="1" x14ac:dyDescent="0.3">
      <c r="A5" s="548" t="s">
        <v>649</v>
      </c>
      <c r="B5" s="549" t="s">
        <v>650</v>
      </c>
      <c r="C5" s="545">
        <v>0</v>
      </c>
      <c r="D5" s="550">
        <v>99</v>
      </c>
      <c r="E5" s="551" t="s">
        <v>644</v>
      </c>
      <c r="F5" s="548" t="s">
        <v>648</v>
      </c>
      <c r="G5" s="551">
        <f>C5*D5/1000</f>
        <v>0</v>
      </c>
      <c r="H5" s="548" t="s">
        <v>27</v>
      </c>
    </row>
    <row r="6" spans="1:8" ht="14.4" thickBot="1" x14ac:dyDescent="0.35">
      <c r="A6" s="548" t="s">
        <v>651</v>
      </c>
      <c r="B6" s="549" t="s">
        <v>652</v>
      </c>
      <c r="C6" s="545">
        <v>0</v>
      </c>
      <c r="D6" s="550">
        <v>162</v>
      </c>
      <c r="E6" s="551" t="s">
        <v>644</v>
      </c>
      <c r="F6" s="548" t="s">
        <v>653</v>
      </c>
      <c r="G6" s="551">
        <f t="shared" ref="G6:G15" si="0">C6*D6/1000</f>
        <v>0</v>
      </c>
      <c r="H6" s="551" t="s">
        <v>27</v>
      </c>
    </row>
    <row r="7" spans="1:8" ht="13.8" thickBot="1" x14ac:dyDescent="0.3">
      <c r="A7" s="548" t="s">
        <v>654</v>
      </c>
      <c r="B7" s="549" t="s">
        <v>655</v>
      </c>
      <c r="C7" s="545">
        <v>0</v>
      </c>
      <c r="D7" s="550">
        <v>70</v>
      </c>
      <c r="E7" s="551" t="s">
        <v>644</v>
      </c>
      <c r="F7" s="548" t="s">
        <v>648</v>
      </c>
      <c r="G7" s="551">
        <f t="shared" si="0"/>
        <v>0</v>
      </c>
      <c r="H7" s="548" t="s">
        <v>27</v>
      </c>
    </row>
    <row r="8" spans="1:8" ht="14.4" thickBot="1" x14ac:dyDescent="0.35">
      <c r="A8" s="548" t="s">
        <v>656</v>
      </c>
      <c r="B8" s="549" t="s">
        <v>657</v>
      </c>
      <c r="C8" s="552">
        <v>0</v>
      </c>
      <c r="D8" s="550">
        <v>168</v>
      </c>
      <c r="E8" s="551" t="s">
        <v>644</v>
      </c>
      <c r="F8" s="548" t="s">
        <v>645</v>
      </c>
      <c r="G8" s="551">
        <f t="shared" si="0"/>
        <v>0</v>
      </c>
      <c r="H8" s="548" t="s">
        <v>27</v>
      </c>
    </row>
    <row r="9" spans="1:8" ht="13.8" thickBot="1" x14ac:dyDescent="0.3">
      <c r="A9" s="548" t="s">
        <v>658</v>
      </c>
      <c r="B9" s="549" t="s">
        <v>659</v>
      </c>
      <c r="C9" s="545">
        <v>0</v>
      </c>
      <c r="D9" s="550">
        <v>176</v>
      </c>
      <c r="E9" s="551" t="s">
        <v>644</v>
      </c>
      <c r="F9" s="548" t="s">
        <v>648</v>
      </c>
      <c r="G9" s="551">
        <f t="shared" si="0"/>
        <v>0</v>
      </c>
      <c r="H9" s="548" t="s">
        <v>27</v>
      </c>
    </row>
    <row r="10" spans="1:8" ht="13.8" thickBot="1" x14ac:dyDescent="0.3">
      <c r="A10" s="548" t="s">
        <v>660</v>
      </c>
      <c r="B10" s="549" t="s">
        <v>661</v>
      </c>
      <c r="C10" s="545">
        <v>0</v>
      </c>
      <c r="D10" s="550">
        <v>276</v>
      </c>
      <c r="E10" s="551" t="s">
        <v>644</v>
      </c>
      <c r="F10" s="548" t="s">
        <v>648</v>
      </c>
      <c r="G10" s="551">
        <f t="shared" si="0"/>
        <v>0</v>
      </c>
      <c r="H10" s="548" t="s">
        <v>27</v>
      </c>
    </row>
    <row r="11" spans="1:8" ht="13.8" thickBot="1" x14ac:dyDescent="0.3">
      <c r="A11" s="548" t="s">
        <v>662</v>
      </c>
      <c r="B11" s="549" t="s">
        <v>663</v>
      </c>
      <c r="C11" s="545">
        <v>0</v>
      </c>
      <c r="D11" s="550">
        <v>25</v>
      </c>
      <c r="E11" s="551" t="s">
        <v>644</v>
      </c>
      <c r="F11" s="548" t="s">
        <v>648</v>
      </c>
      <c r="G11" s="551">
        <f t="shared" si="0"/>
        <v>0</v>
      </c>
      <c r="H11" s="548" t="s">
        <v>27</v>
      </c>
    </row>
    <row r="12" spans="1:8" ht="13.8" thickBot="1" x14ac:dyDescent="0.3">
      <c r="A12" s="543" t="s">
        <v>664</v>
      </c>
      <c r="B12" s="544" t="s">
        <v>665</v>
      </c>
      <c r="C12" s="545">
        <v>0</v>
      </c>
      <c r="D12" s="550">
        <v>50</v>
      </c>
      <c r="E12" s="551" t="s">
        <v>644</v>
      </c>
      <c r="F12" s="548" t="s">
        <v>648</v>
      </c>
      <c r="G12" s="551">
        <f t="shared" si="0"/>
        <v>0</v>
      </c>
      <c r="H12" s="548" t="s">
        <v>27</v>
      </c>
    </row>
    <row r="13" spans="1:8" ht="13.8" thickBot="1" x14ac:dyDescent="0.3">
      <c r="A13" s="543" t="s">
        <v>666</v>
      </c>
      <c r="B13" s="553" t="s">
        <v>667</v>
      </c>
      <c r="C13" s="545">
        <v>0</v>
      </c>
      <c r="D13" s="547">
        <v>100</v>
      </c>
      <c r="E13" s="547" t="s">
        <v>644</v>
      </c>
      <c r="F13" s="543" t="s">
        <v>648</v>
      </c>
      <c r="G13" s="551">
        <f t="shared" si="0"/>
        <v>0</v>
      </c>
      <c r="H13" s="543" t="s">
        <v>27</v>
      </c>
    </row>
    <row r="14" spans="1:8" ht="13.8" thickBot="1" x14ac:dyDescent="0.3">
      <c r="A14" s="543" t="s">
        <v>668</v>
      </c>
      <c r="B14" s="553" t="s">
        <v>669</v>
      </c>
      <c r="C14" s="545">
        <v>0</v>
      </c>
      <c r="D14" s="547">
        <v>300</v>
      </c>
      <c r="E14" s="547" t="s">
        <v>644</v>
      </c>
      <c r="F14" s="548" t="s">
        <v>670</v>
      </c>
      <c r="G14" s="551">
        <f t="shared" si="0"/>
        <v>0</v>
      </c>
      <c r="H14" s="543" t="s">
        <v>27</v>
      </c>
    </row>
    <row r="15" spans="1:8" ht="13.8" thickBot="1" x14ac:dyDescent="0.3">
      <c r="A15" s="548" t="s">
        <v>671</v>
      </c>
      <c r="B15" s="549" t="s">
        <v>30</v>
      </c>
      <c r="C15" s="545">
        <v>0</v>
      </c>
      <c r="D15" s="550">
        <v>120</v>
      </c>
      <c r="E15" s="547" t="s">
        <v>644</v>
      </c>
      <c r="F15" s="548" t="s">
        <v>670</v>
      </c>
      <c r="G15" s="551">
        <f t="shared" si="0"/>
        <v>0</v>
      </c>
      <c r="H15" s="543" t="s">
        <v>27</v>
      </c>
    </row>
    <row r="16" spans="1:8" ht="13.8" thickBot="1" x14ac:dyDescent="0.3">
      <c r="A16" s="543"/>
      <c r="B16" s="553"/>
      <c r="C16" s="545"/>
      <c r="D16" s="547"/>
      <c r="E16" s="547"/>
      <c r="F16" s="543"/>
      <c r="G16" s="547"/>
      <c r="H16" s="543"/>
    </row>
    <row r="17" spans="1:8" x14ac:dyDescent="0.25">
      <c r="A17" s="554"/>
      <c r="B17" s="555"/>
      <c r="C17" s="556"/>
      <c r="D17" s="557"/>
      <c r="E17" s="557"/>
      <c r="F17" s="554"/>
      <c r="G17" s="557"/>
      <c r="H17" s="554"/>
    </row>
    <row r="18" spans="1:8" ht="13.8" thickBot="1" x14ac:dyDescent="0.3">
      <c r="A18" s="558"/>
      <c r="B18" s="559" t="s">
        <v>672</v>
      </c>
      <c r="C18" s="558"/>
      <c r="D18" s="558"/>
      <c r="E18" s="558"/>
      <c r="F18" s="558"/>
      <c r="G18" s="558">
        <f>SUM(G3:G15)</f>
        <v>0</v>
      </c>
      <c r="H18" s="560" t="s">
        <v>27</v>
      </c>
    </row>
    <row r="19" spans="1:8" ht="13.8" thickTop="1" x14ac:dyDescent="0.25"/>
  </sheetData>
  <mergeCells count="3">
    <mergeCell ref="A2:B2"/>
    <mergeCell ref="D2:F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61</vt:i4>
      </vt:variant>
    </vt:vector>
  </HeadingPairs>
  <TitlesOfParts>
    <vt:vector size="68" baseType="lpstr">
      <vt:lpstr>Vejledning og versionsdato</vt:lpstr>
      <vt:lpstr>Forside</vt:lpstr>
      <vt:lpstr>TBL Side A</vt:lpstr>
      <vt:lpstr>Tilbudsliste</vt:lpstr>
      <vt:lpstr>Bygherreleverancer</vt:lpstr>
      <vt:lpstr>Anlægsbudget </vt:lpstr>
      <vt:lpstr>Beregning af betonmængder</vt:lpstr>
      <vt:lpstr>Tilbudsliste!_Toc373928501</vt:lpstr>
      <vt:lpstr>Tilbudsliste!_Toc373928502</vt:lpstr>
      <vt:lpstr>HP01_Budget</vt:lpstr>
      <vt:lpstr>'Anlægsbudget '!HP01_Kontrakt</vt:lpstr>
      <vt:lpstr>HP01_Kontrakt</vt:lpstr>
      <vt:lpstr>HP01_Udført</vt:lpstr>
      <vt:lpstr>HP02_Budget</vt:lpstr>
      <vt:lpstr>'Anlægsbudget '!HP02_Kontrakt</vt:lpstr>
      <vt:lpstr>HP02_Kontrakt</vt:lpstr>
      <vt:lpstr>HP02_Udført</vt:lpstr>
      <vt:lpstr>HP03_Budget</vt:lpstr>
      <vt:lpstr>'Anlægsbudget '!HP03_Kontrakt</vt:lpstr>
      <vt:lpstr>HP03_Kontrakt</vt:lpstr>
      <vt:lpstr>HP03_Udført</vt:lpstr>
      <vt:lpstr>HP04_Budget</vt:lpstr>
      <vt:lpstr>'Anlægsbudget '!HP04_Kontrakt</vt:lpstr>
      <vt:lpstr>HP04_Kontrakt</vt:lpstr>
      <vt:lpstr>HP04_Udført</vt:lpstr>
      <vt:lpstr>HP05_Budget</vt:lpstr>
      <vt:lpstr>'Anlægsbudget '!HP05_Kontrakt</vt:lpstr>
      <vt:lpstr>HP05_Kontrakt</vt:lpstr>
      <vt:lpstr>HP05_Udført</vt:lpstr>
      <vt:lpstr>HP06_Budget</vt:lpstr>
      <vt:lpstr>'Anlægsbudget '!HP06_Kontrakt</vt:lpstr>
      <vt:lpstr>HP06_Kontrakt</vt:lpstr>
      <vt:lpstr>HP06_Udført</vt:lpstr>
      <vt:lpstr>HP07_Budget</vt:lpstr>
      <vt:lpstr>'Anlægsbudget '!HP07_Kontrakt</vt:lpstr>
      <vt:lpstr>HP07_Kontrakt</vt:lpstr>
      <vt:lpstr>HP07_Udført</vt:lpstr>
      <vt:lpstr>HP08_Budget</vt:lpstr>
      <vt:lpstr>'Anlægsbudget '!HP08_Kontrakt</vt:lpstr>
      <vt:lpstr>HP08_Kontrakt</vt:lpstr>
      <vt:lpstr>HP08_Udført</vt:lpstr>
      <vt:lpstr>HP09_Budget</vt:lpstr>
      <vt:lpstr>'Anlægsbudget '!HP09_Kontrakt</vt:lpstr>
      <vt:lpstr>HP09_Kontrakt</vt:lpstr>
      <vt:lpstr>HP09_Udført</vt:lpstr>
      <vt:lpstr>HP10_Budget</vt:lpstr>
      <vt:lpstr>'Anlægsbudget '!HP10_Kontrakt</vt:lpstr>
      <vt:lpstr>HP10_Kontrakt</vt:lpstr>
      <vt:lpstr>HP10_Udført</vt:lpstr>
      <vt:lpstr>HP11_Budget</vt:lpstr>
      <vt:lpstr>'Anlægsbudget '!HP11_kontrakt</vt:lpstr>
      <vt:lpstr>HP11_kontrakt</vt:lpstr>
      <vt:lpstr>HP11_Udført</vt:lpstr>
      <vt:lpstr>HP12_Budget</vt:lpstr>
      <vt:lpstr>'Anlægsbudget '!HP12_Kontrakt</vt:lpstr>
      <vt:lpstr>HP12_Kontrakt</vt:lpstr>
      <vt:lpstr>HP12_Udført</vt:lpstr>
      <vt:lpstr>HP13_Budget</vt:lpstr>
      <vt:lpstr>'Anlægsbudget '!HP13_Kontrakt</vt:lpstr>
      <vt:lpstr>HP13_Kontrakt</vt:lpstr>
      <vt:lpstr>HP13_Udført</vt:lpstr>
      <vt:lpstr>HP14_Kontrakt</vt:lpstr>
      <vt:lpstr>'Anlægsbudget '!Udskriftsområde</vt:lpstr>
      <vt:lpstr>Bygherreleverancer!Udskriftsområde</vt:lpstr>
      <vt:lpstr>'TBL Side A'!Udskriftsområde</vt:lpstr>
      <vt:lpstr>Tilbudsliste!Udskriftsområde</vt:lpstr>
      <vt:lpstr>Bygherreleverancer!Udskriftstitler</vt:lpstr>
      <vt:lpstr>Tilbudsliste!Udskriftstitler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Tilbudsliste</dc:title>
  <dc:creator>Vej og Park, anlægskontoret</dc:creator>
  <cp:lastModifiedBy>Vej, Plads, Park</cp:lastModifiedBy>
  <cp:lastPrinted>2022-02-23T09:05:51Z</cp:lastPrinted>
  <dcterms:created xsi:type="dcterms:W3CDTF">1997-06-19T09:36:56Z</dcterms:created>
  <dcterms:modified xsi:type="dcterms:W3CDTF">2026-02-11T14:25:24Z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kkedoc4:8080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30258777</vt:lpwstr>
  </property>
  <property fmtid="{D5CDD505-2E9C-101B-9397-08002B2CF9AE}" pid="7" name="VerID">
    <vt:lpwstr>0</vt:lpwstr>
  </property>
  <property fmtid="{D5CDD505-2E9C-101B-9397-08002B2CF9AE}" pid="8" name="FilePath">
    <vt:lpwstr>\\KK-edoc-FIL01\eDocUsers\work\kk\i73c</vt:lpwstr>
  </property>
  <property fmtid="{D5CDD505-2E9C-101B-9397-08002B2CF9AE}" pid="9" name="FileName">
    <vt:lpwstr>2017-0275718-6 TBL 03122018 30258777_17977607_0.XLSX</vt:lpwstr>
  </property>
  <property fmtid="{D5CDD505-2E9C-101B-9397-08002B2CF9AE}" pid="10" name="FullFileName">
    <vt:lpwstr>\\KK-edoc-FIL01\eDocUsers\work\kk\i73c\2017-0275718-6 TBL 03122018 30258777_17977607_0.XLSX</vt:lpwstr>
  </property>
  <property fmtid="{D5CDD505-2E9C-101B-9397-08002B2CF9AE}" pid="11" name="CloudStatistics_StoryID">
    <vt:lpwstr>f4266626-82c2-4f5e-a1a3-237e47c64597</vt:lpwstr>
  </property>
</Properties>
</file>