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63c\Desktop\VejPladsPark publiceret. RET i eDoc\SAB, TAG OG TBL Broer og Bygværker\"/>
    </mc:Choice>
  </mc:AlternateContent>
  <xr:revisionPtr revIDLastSave="0" documentId="8_{F731404C-0031-4416-B0EC-E0E1BC502EC1}" xr6:coauthVersionLast="47" xr6:coauthVersionMax="47" xr10:uidLastSave="{00000000-0000-0000-0000-000000000000}"/>
  <bookViews>
    <workbookView xWindow="-108" yWindow="-108" windowWidth="23256" windowHeight="12456" tabRatio="881" xr2:uid="{00000000-000D-0000-FFFF-FFFF00000000}"/>
  </bookViews>
  <sheets>
    <sheet name="Vejledning" sheetId="1" r:id="rId1"/>
    <sheet name="Forside" sheetId="2" r:id="rId2"/>
    <sheet name="TBL Side A" sheetId="3" r:id="rId3"/>
    <sheet name="Tilbudsliste" sheetId="4" r:id="rId4"/>
    <sheet name="Bygherreleverancer" sheetId="5" r:id="rId5"/>
    <sheet name="Anlægsbudget " sheetId="6" r:id="rId6"/>
  </sheets>
  <externalReferences>
    <externalReference r:id="rId7"/>
  </externalReferences>
  <definedNames>
    <definedName name="_Toc373928501" localSheetId="3">Tilbudsliste!$D$123</definedName>
    <definedName name="_Toc373928502" localSheetId="3">Tilbudsliste!$D$124</definedName>
    <definedName name="byghp10.00ialt" localSheetId="5">[1]Bygherreleverancer!$J$22</definedName>
    <definedName name="byghp8.00ialt" localSheetId="5">[1]Bygherreleverancer!$J$12</definedName>
    <definedName name="HP01_Budget">Tilbudsliste!$M$12</definedName>
    <definedName name="HP01_Kontrakt" localSheetId="5">Tilbudsliste!$I$12</definedName>
    <definedName name="HP01_Kontrakt">Tilbudsliste!$I$12</definedName>
    <definedName name="HP01_Udført">Tilbudsliste!$P$12</definedName>
    <definedName name="HP02_Budget">Tilbudsliste!$M$97</definedName>
    <definedName name="HP02_Kontrakt" localSheetId="5">Tilbudsliste!$I$97</definedName>
    <definedName name="HP02_Kontrakt">Tilbudsliste!$I$97</definedName>
    <definedName name="HP02_Udført">Tilbudsliste!$P$97</definedName>
    <definedName name="HP03_Budget">Tilbudsliste!$M$131</definedName>
    <definedName name="HP03_Kontrakt" localSheetId="5">Tilbudsliste!$I$131</definedName>
    <definedName name="HP03_Kontrakt">Tilbudsliste!$I$131</definedName>
    <definedName name="HP03_Udført">Tilbudsliste!$P$131</definedName>
    <definedName name="HP04_Budget">Tilbudsliste!$M$140</definedName>
    <definedName name="HP04_Kontrakt" localSheetId="5">Tilbudsliste!$I$140</definedName>
    <definedName name="HP04_Kontrakt">Tilbudsliste!$I$140</definedName>
    <definedName name="HP04_Udført">Tilbudsliste!$P$140</definedName>
    <definedName name="HP05_Budget">Tilbudsliste!$M$153</definedName>
    <definedName name="HP05_Kontrakt" localSheetId="5">Tilbudsliste!$I$153</definedName>
    <definedName name="HP05_Kontrakt">Tilbudsliste!$I$153</definedName>
    <definedName name="HP05_Udført">Tilbudsliste!$P$153</definedName>
    <definedName name="HP06_Budget">Tilbudsliste!$M$164</definedName>
    <definedName name="HP06_Kontrakt" localSheetId="5">Tilbudsliste!$I$164</definedName>
    <definedName name="HP06_Kontrakt">Tilbudsliste!$I$164</definedName>
    <definedName name="HP06_Udført">Tilbudsliste!$P$164</definedName>
    <definedName name="HP07_Budget">Tilbudsliste!$M$236</definedName>
    <definedName name="HP07_Kontrakt" localSheetId="5">Tilbudsliste!$I$236</definedName>
    <definedName name="HP07_Kontrakt">Tilbudsliste!$I$236</definedName>
    <definedName name="HP07_Udført">Tilbudsliste!$P$236</definedName>
    <definedName name="HP08_Budget">Tilbudsliste!$M$297</definedName>
    <definedName name="HP08_Kontrakt" localSheetId="5">Tilbudsliste!$I$297</definedName>
    <definedName name="HP08_Kontrakt">Tilbudsliste!$I$297</definedName>
    <definedName name="HP08_Udført">Tilbudsliste!$P$297</definedName>
    <definedName name="HP09_Budget">Tilbudsliste!$M$318</definedName>
    <definedName name="HP09_Kontrakt" localSheetId="5">Tilbudsliste!$I$318</definedName>
    <definedName name="HP09_Kontrakt">Tilbudsliste!$I$318</definedName>
    <definedName name="HP09_Udført">Tilbudsliste!$P$318</definedName>
    <definedName name="HP10_Budget">Tilbudsliste!$M$325</definedName>
    <definedName name="HP10_Kontrakt" localSheetId="5">Tilbudsliste!$I$325</definedName>
    <definedName name="HP10_Kontrakt">Tilbudsliste!$I$325</definedName>
    <definedName name="HP10_Udført">Tilbudsliste!$P$325</definedName>
    <definedName name="HP11_Budget">Tilbudsliste!$M$335</definedName>
    <definedName name="HP11_kontrakt" localSheetId="5">Tilbudsliste!$I$335</definedName>
    <definedName name="HP11_kontrakt">Tilbudsliste!$I$335</definedName>
    <definedName name="HP11_Udført">Tilbudsliste!$P$335</definedName>
    <definedName name="HP12_Budget">Tilbudsliste!$M$343</definedName>
    <definedName name="HP12_Kontrakt" localSheetId="5">Tilbudsliste!$I$343</definedName>
    <definedName name="HP12_Kontrakt">Tilbudsliste!$I$343</definedName>
    <definedName name="HP12_Udført">Tilbudsliste!$P$343</definedName>
    <definedName name="HP13_Budget">Tilbudsliste!$M$382</definedName>
    <definedName name="HP13_Kontrakt" localSheetId="5">Tilbudsliste!$I$382</definedName>
    <definedName name="HP13_Kontrakt">Tilbudsliste!$I$382</definedName>
    <definedName name="HP13_Udført">Tilbudsliste!$P$382</definedName>
    <definedName name="HP14_Kontrakt">Tilbudsliste!#REF!</definedName>
    <definedName name="ossumpo2.01" localSheetId="5">[1]Tilbudsliste!#REF!</definedName>
    <definedName name="ossumpo2.02" localSheetId="5">[1]Tilbudsliste!#REF!</definedName>
    <definedName name="ossumpo2.03" localSheetId="5">[1]Tilbudsliste!#REF!</definedName>
    <definedName name="ossumpo2.04" localSheetId="5">[1]Tilbudsliste!#REF!</definedName>
    <definedName name="ossumpo3.01" localSheetId="5">[1]Tilbudsliste!#REF!</definedName>
    <definedName name="ossumpo7.01" localSheetId="5">[1]Tilbudsliste!#REF!</definedName>
    <definedName name="ossumpo7.02" localSheetId="5">[1]Tilbudsliste!#REF!</definedName>
    <definedName name="ossumpo7.03" localSheetId="5">[1]Tilbudsliste!#REF!</definedName>
    <definedName name="post2.01" localSheetId="5">[1]Tilbudsliste!#REF!</definedName>
    <definedName name="tbhp1.00ialt" localSheetId="5">[1]Tilbudsliste!#REF!</definedName>
    <definedName name="tbhp10.00ialt" localSheetId="5">[1]Tilbudsliste!#REF!</definedName>
    <definedName name="tbhp12.00ialt" localSheetId="5">[1]Tilbudsliste!#REF!</definedName>
    <definedName name="tbhp13.00ialt" localSheetId="5">[1]Tilbudsliste!#REF!</definedName>
    <definedName name="tbhp14.00ialt" localSheetId="5">[1]Tilbudsliste!#REF!</definedName>
    <definedName name="tbhp2.00ialt" localSheetId="5">[1]Tilbudsliste!#REF!</definedName>
    <definedName name="tbhp3.00ialt" localSheetId="5">[1]Tilbudsliste!#REF!</definedName>
    <definedName name="tbhp4.00ialt" localSheetId="5">[1]Tilbudsliste!#REF!</definedName>
    <definedName name="tbhp5.00ialt" localSheetId="5">[1]Tilbudsliste!#REF!</definedName>
    <definedName name="tbhp6.00ialt" localSheetId="5">[1]Tilbudsliste!#REF!</definedName>
    <definedName name="tbhp7.00ialt" localSheetId="5">[1]Tilbudsliste!#REF!</definedName>
    <definedName name="tbhp8.00ialt" localSheetId="5">[1]Tilbudsliste!#REF!</definedName>
    <definedName name="tbhp9.00ialt" localSheetId="5">[1]Tilbudsliste!#REF!</definedName>
    <definedName name="tblhp01" localSheetId="5">#REF!</definedName>
    <definedName name="tblhp02" localSheetId="5">#REF!</definedName>
    <definedName name="tblhp03" localSheetId="5">#REF!</definedName>
    <definedName name="tblhp04" localSheetId="5">#REF!</definedName>
    <definedName name="tblhp05" localSheetId="5">#REF!</definedName>
    <definedName name="tblhp06" localSheetId="5">#REF!</definedName>
    <definedName name="tblhp07" localSheetId="5">#REF!</definedName>
    <definedName name="tblhp08" localSheetId="5">#REF!</definedName>
    <definedName name="tblhp09" localSheetId="5">#REF!</definedName>
    <definedName name="tblhp10" localSheetId="5">#REF!</definedName>
    <definedName name="tblhp11" localSheetId="5">#REF!</definedName>
    <definedName name="tblhp12" localSheetId="5">#REF!</definedName>
    <definedName name="tblhp13" localSheetId="5">#REF!</definedName>
    <definedName name="tblhp14" localSheetId="5">#REF!</definedName>
    <definedName name="tbsum2.01" localSheetId="5">[1]Tilbudsliste!#REF!</definedName>
    <definedName name="tbsumpo2.02" localSheetId="5">[1]Tilbudsliste!#REF!</definedName>
    <definedName name="tbsumpo2.03" localSheetId="5">[1]Tilbudsliste!#REF!</definedName>
    <definedName name="tbsumpo2.04" localSheetId="5">[1]Tilbudsliste!#REF!</definedName>
    <definedName name="tbsumpo3.01" localSheetId="5">[1]Tilbudsliste!#REF!</definedName>
    <definedName name="tbsumpo7.01" localSheetId="5">[1]Tilbudsliste!#REF!</definedName>
    <definedName name="tbsumpo7.02" localSheetId="5">[1]Tilbudsliste!#REF!</definedName>
    <definedName name="tbsumpo7.03" localSheetId="5">[1]Tilbudsliste!#REF!</definedName>
    <definedName name="_xlnm.Print_Area" localSheetId="5">'Anlægsbudget '!$A$2:$H$71</definedName>
    <definedName name="_xlnm.Print_Area" localSheetId="4">Bygherreleverancer!$A$1:$K$77</definedName>
    <definedName name="_xlnm.Print_Area" localSheetId="2">'TBL Side A'!$A$1:$L$52</definedName>
    <definedName name="_xlnm.Print_Area" localSheetId="3">Tilbudsliste!$A$1:$P$561</definedName>
    <definedName name="_xlnm.Print_Titles" localSheetId="4">Bygherreleverancer!$1:$1</definedName>
    <definedName name="_xlnm.Print_Titles" localSheetId="3">Tilbudsliste!$1:$2</definedName>
    <definedName name="Z_0D15794D_33E7_4EDD_A07F_A6066BA93F39_.wvu.PrintArea" localSheetId="5" hidden="1">'Anlægsbudget '!$A$2:$H$71</definedName>
    <definedName name="Z_0D15794D_33E7_4EDD_A07F_A6066BA93F39_.wvu.PrintArea" localSheetId="4" hidden="1">Bygherreleverancer!$A$1:$K$77</definedName>
    <definedName name="Z_0D15794D_33E7_4EDD_A07F_A6066BA93F39_.wvu.PrintArea" localSheetId="2" hidden="1">'TBL Side A'!$A$1:$L$50</definedName>
    <definedName name="Z_0D15794D_33E7_4EDD_A07F_A6066BA93F39_.wvu.PrintArea" localSheetId="3" hidden="1">Tilbudsliste!$A$1:$I$544</definedName>
    <definedName name="Z_0D15794D_33E7_4EDD_A07F_A6066BA93F39_.wvu.PrintTitles" localSheetId="4" hidden="1">Bygherreleverancer!$1:$1</definedName>
    <definedName name="Z_0D15794D_33E7_4EDD_A07F_A6066BA93F39_.wvu.PrintTitles" localSheetId="3" hidden="1">Tilbudsliste!$1:$2</definedName>
    <definedName name="Z_C36BD45E_7A26_427E_9D1C_3938E4714006_.wvu.PrintArea" localSheetId="5" hidden="1">'Anlægsbudget '!$A$2:$H$71</definedName>
    <definedName name="Z_C36BD45E_7A26_427E_9D1C_3938E4714006_.wvu.PrintArea" localSheetId="4" hidden="1">Bygherreleverancer!$A$1:$K$77</definedName>
    <definedName name="Z_C36BD45E_7A26_427E_9D1C_3938E4714006_.wvu.PrintArea" localSheetId="2" hidden="1">'TBL Side A'!$A$1:$L$50</definedName>
    <definedName name="Z_C36BD45E_7A26_427E_9D1C_3938E4714006_.wvu.PrintArea" localSheetId="3" hidden="1">Tilbudsliste!$A$1:$I$544</definedName>
    <definedName name="Z_C36BD45E_7A26_427E_9D1C_3938E4714006_.wvu.PrintTitles" localSheetId="4" hidden="1">Bygherreleverancer!$1:$1</definedName>
    <definedName name="Z_C36BD45E_7A26_427E_9D1C_3938E4714006_.wvu.PrintTitles" localSheetId="3" hidden="1">Tilbudsliste!$1:$2</definedName>
  </definedNames>
  <calcPr calcId="191029"/>
  <customWorkbookViews>
    <customWorkbookView name="marchr - Privat visning" guid="{0D15794D-33E7-4EDD-A07F-A6066BA93F39}" mergeInterval="0" personalView="1" maximized="1" windowWidth="1020" windowHeight="596" tabRatio="881" activeSheetId="4"/>
    <customWorkbookView name="tbl" guid="{C36BD45E-7A26-427E-9D1C-3938E4714006}" maximized="1" windowWidth="1276" windowHeight="602" tabRatio="88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9" i="4" l="1"/>
  <c r="L289" i="4"/>
  <c r="M289" i="4" s="1"/>
  <c r="I289" i="4"/>
  <c r="P288" i="4"/>
  <c r="L288" i="4"/>
  <c r="M288" i="4" s="1"/>
  <c r="I288" i="4"/>
  <c r="L357" i="4" l="1"/>
  <c r="M357" i="4" s="1"/>
  <c r="P295" i="4"/>
  <c r="L295" i="4"/>
  <c r="M295" i="4" s="1"/>
  <c r="I295" i="4"/>
  <c r="L262" i="4"/>
  <c r="M262" i="4" s="1"/>
  <c r="L246" i="4"/>
  <c r="M246" i="4" s="1"/>
  <c r="L247" i="4"/>
  <c r="M247" i="4" s="1"/>
  <c r="L248" i="4"/>
  <c r="M248" i="4" s="1"/>
  <c r="L249" i="4"/>
  <c r="M249" i="4" s="1"/>
  <c r="L250" i="4"/>
  <c r="M250" i="4" s="1"/>
  <c r="L251" i="4"/>
  <c r="M251" i="4" s="1"/>
  <c r="L252" i="4"/>
  <c r="M252" i="4" s="1"/>
  <c r="L253" i="4"/>
  <c r="M253" i="4" s="1"/>
  <c r="I187" i="4"/>
  <c r="P162" i="4"/>
  <c r="L162" i="4"/>
  <c r="M162" i="4" s="1"/>
  <c r="I547" i="4"/>
  <c r="I546" i="4"/>
  <c r="I173" i="4"/>
  <c r="I174" i="4"/>
  <c r="I183" i="4"/>
  <c r="I184" i="4"/>
  <c r="I185" i="4"/>
  <c r="I186" i="4"/>
  <c r="P209" i="4"/>
  <c r="P210" i="4"/>
  <c r="P211" i="4"/>
  <c r="P212" i="4"/>
  <c r="I209" i="4"/>
  <c r="I210" i="4"/>
  <c r="I211" i="4"/>
  <c r="I212" i="4"/>
  <c r="I198" i="4"/>
  <c r="P174" i="4"/>
  <c r="P48" i="4"/>
  <c r="P49" i="4"/>
  <c r="P39" i="4"/>
  <c r="P40" i="4"/>
  <c r="P41" i="4"/>
  <c r="L174" i="4"/>
  <c r="M174" i="4" s="1"/>
  <c r="L547" i="4"/>
  <c r="M547" i="4" s="1"/>
  <c r="L546" i="4"/>
  <c r="M546" i="4" s="1"/>
  <c r="P919" i="4"/>
  <c r="L919" i="4"/>
  <c r="M919" i="4" s="1"/>
  <c r="P915" i="4"/>
  <c r="L915" i="4"/>
  <c r="M915" i="4" s="1"/>
  <c r="P907" i="4"/>
  <c r="P909" i="4" s="1"/>
  <c r="L907" i="4"/>
  <c r="M907" i="4" s="1"/>
  <c r="P899" i="4"/>
  <c r="L899" i="4"/>
  <c r="M899" i="4" s="1"/>
  <c r="P895" i="4"/>
  <c r="L895" i="4"/>
  <c r="M895" i="4" s="1"/>
  <c r="P894" i="4"/>
  <c r="L894" i="4"/>
  <c r="M894" i="4" s="1"/>
  <c r="P887" i="4"/>
  <c r="L887" i="4"/>
  <c r="M887" i="4" s="1"/>
  <c r="P886" i="4"/>
  <c r="L886" i="4"/>
  <c r="M886" i="4" s="1"/>
  <c r="P882" i="4"/>
  <c r="L882" i="4"/>
  <c r="M882" i="4" s="1"/>
  <c r="P881" i="4"/>
  <c r="L881" i="4"/>
  <c r="M881" i="4" s="1"/>
  <c r="P880" i="4"/>
  <c r="L880" i="4"/>
  <c r="M880" i="4" s="1"/>
  <c r="P879" i="4"/>
  <c r="L879" i="4"/>
  <c r="M879" i="4" s="1"/>
  <c r="P878" i="4"/>
  <c r="L878" i="4"/>
  <c r="M878" i="4" s="1"/>
  <c r="P877" i="4"/>
  <c r="L877" i="4"/>
  <c r="M877" i="4" s="1"/>
  <c r="P876" i="4"/>
  <c r="L876" i="4"/>
  <c r="M876" i="4" s="1"/>
  <c r="P875" i="4"/>
  <c r="L875" i="4"/>
  <c r="M875" i="4" s="1"/>
  <c r="P874" i="4"/>
  <c r="L874" i="4"/>
  <c r="M874" i="4" s="1"/>
  <c r="P873" i="4"/>
  <c r="L873" i="4"/>
  <c r="M873" i="4" s="1"/>
  <c r="P872" i="4"/>
  <c r="L872" i="4"/>
  <c r="M872" i="4" s="1"/>
  <c r="P871" i="4"/>
  <c r="L871" i="4"/>
  <c r="M871" i="4" s="1"/>
  <c r="P870" i="4"/>
  <c r="L870" i="4"/>
  <c r="M870" i="4" s="1"/>
  <c r="P869" i="4"/>
  <c r="L869" i="4"/>
  <c r="M869" i="4" s="1"/>
  <c r="P865" i="4"/>
  <c r="L865" i="4"/>
  <c r="M865" i="4" s="1"/>
  <c r="P855" i="4"/>
  <c r="L855" i="4"/>
  <c r="M855" i="4" s="1"/>
  <c r="P854" i="4"/>
  <c r="L854" i="4"/>
  <c r="M854" i="4" s="1"/>
  <c r="P850" i="4"/>
  <c r="L850" i="4"/>
  <c r="M850" i="4" s="1"/>
  <c r="P846" i="4"/>
  <c r="L846" i="4"/>
  <c r="M846" i="4" s="1"/>
  <c r="P845" i="4"/>
  <c r="L845" i="4"/>
  <c r="M845" i="4" s="1"/>
  <c r="P844" i="4"/>
  <c r="L844" i="4"/>
  <c r="M844" i="4" s="1"/>
  <c r="P843" i="4"/>
  <c r="L843" i="4"/>
  <c r="M843" i="4" s="1"/>
  <c r="P839" i="4"/>
  <c r="L839" i="4"/>
  <c r="M839" i="4" s="1"/>
  <c r="P831" i="4"/>
  <c r="L831" i="4"/>
  <c r="M831" i="4" s="1"/>
  <c r="P830" i="4"/>
  <c r="L830" i="4"/>
  <c r="M830" i="4" s="1"/>
  <c r="P829" i="4"/>
  <c r="L829" i="4"/>
  <c r="M829" i="4" s="1"/>
  <c r="P828" i="4"/>
  <c r="L828" i="4"/>
  <c r="M828" i="4" s="1"/>
  <c r="P827" i="4"/>
  <c r="L827" i="4"/>
  <c r="M827" i="4" s="1"/>
  <c r="P826" i="4"/>
  <c r="L826" i="4"/>
  <c r="M826" i="4" s="1"/>
  <c r="P822" i="4"/>
  <c r="L822" i="4"/>
  <c r="M822" i="4" s="1"/>
  <c r="P821" i="4"/>
  <c r="L821" i="4"/>
  <c r="M821" i="4" s="1"/>
  <c r="P820" i="4"/>
  <c r="L820" i="4"/>
  <c r="M820" i="4" s="1"/>
  <c r="P819" i="4"/>
  <c r="L819" i="4"/>
  <c r="M819" i="4" s="1"/>
  <c r="P818" i="4"/>
  <c r="L818" i="4"/>
  <c r="M818" i="4" s="1"/>
  <c r="P817" i="4"/>
  <c r="L817" i="4"/>
  <c r="M817" i="4" s="1"/>
  <c r="P816" i="4"/>
  <c r="L816" i="4"/>
  <c r="M816" i="4" s="1"/>
  <c r="P815" i="4"/>
  <c r="L815" i="4"/>
  <c r="M815" i="4" s="1"/>
  <c r="P807" i="4"/>
  <c r="P809" i="4" s="1"/>
  <c r="L807" i="4"/>
  <c r="M807" i="4" s="1"/>
  <c r="P799" i="4"/>
  <c r="L799" i="4"/>
  <c r="M799" i="4" s="1"/>
  <c r="P798" i="4"/>
  <c r="L798" i="4"/>
  <c r="M798" i="4" s="1"/>
  <c r="P790" i="4"/>
  <c r="L790" i="4"/>
  <c r="M790" i="4" s="1"/>
  <c r="P789" i="4"/>
  <c r="L789" i="4"/>
  <c r="M789" i="4" s="1"/>
  <c r="P785" i="4"/>
  <c r="L785" i="4"/>
  <c r="M785" i="4" s="1"/>
  <c r="P781" i="4"/>
  <c r="L781" i="4"/>
  <c r="M781" i="4" s="1"/>
  <c r="P777" i="4"/>
  <c r="L777" i="4"/>
  <c r="M777" i="4" s="1"/>
  <c r="P776" i="4"/>
  <c r="L776" i="4"/>
  <c r="M776" i="4" s="1"/>
  <c r="P772" i="4"/>
  <c r="L772" i="4"/>
  <c r="M772" i="4" s="1"/>
  <c r="P771" i="4"/>
  <c r="L771" i="4"/>
  <c r="M771" i="4" s="1"/>
  <c r="P767" i="4"/>
  <c r="L767" i="4"/>
  <c r="M767" i="4" s="1"/>
  <c r="P759" i="4"/>
  <c r="L759" i="4"/>
  <c r="M759" i="4" s="1"/>
  <c r="P755" i="4"/>
  <c r="L755" i="4"/>
  <c r="M755" i="4" s="1"/>
  <c r="P751" i="4"/>
  <c r="L751" i="4"/>
  <c r="M751" i="4" s="1"/>
  <c r="P750" i="4"/>
  <c r="L750" i="4"/>
  <c r="M750" i="4" s="1"/>
  <c r="P749" i="4"/>
  <c r="L749" i="4"/>
  <c r="M749" i="4" s="1"/>
  <c r="P748" i="4"/>
  <c r="L748" i="4"/>
  <c r="M748" i="4" s="1"/>
  <c r="P747" i="4"/>
  <c r="L747" i="4"/>
  <c r="M747" i="4" s="1"/>
  <c r="P739" i="4"/>
  <c r="P741" i="4" s="1"/>
  <c r="L739" i="4"/>
  <c r="M739" i="4" s="1"/>
  <c r="P731" i="4"/>
  <c r="P730" i="4"/>
  <c r="P729" i="4"/>
  <c r="P728" i="4"/>
  <c r="P727" i="4"/>
  <c r="P719" i="4"/>
  <c r="P718" i="4"/>
  <c r="P710" i="4"/>
  <c r="P709" i="4"/>
  <c r="P708" i="4"/>
  <c r="P707" i="4"/>
  <c r="P706" i="4"/>
  <c r="P702" i="4"/>
  <c r="P701" i="4"/>
  <c r="P700" i="4"/>
  <c r="P699" i="4"/>
  <c r="P698" i="4"/>
  <c r="P697" i="4"/>
  <c r="P696" i="4"/>
  <c r="P695" i="4"/>
  <c r="P694" i="4"/>
  <c r="P693" i="4"/>
  <c r="P692" i="4"/>
  <c r="P691" i="4"/>
  <c r="L731" i="4"/>
  <c r="M731" i="4" s="1"/>
  <c r="L730" i="4"/>
  <c r="M730" i="4" s="1"/>
  <c r="L729" i="4"/>
  <c r="M729" i="4" s="1"/>
  <c r="L728" i="4"/>
  <c r="M728" i="4" s="1"/>
  <c r="L727" i="4"/>
  <c r="M727" i="4" s="1"/>
  <c r="L719" i="4"/>
  <c r="M719" i="4" s="1"/>
  <c r="L718" i="4"/>
  <c r="M718" i="4" s="1"/>
  <c r="L710" i="4"/>
  <c r="M710" i="4" s="1"/>
  <c r="L709" i="4"/>
  <c r="M709" i="4" s="1"/>
  <c r="L708" i="4"/>
  <c r="M708" i="4" s="1"/>
  <c r="L707" i="4"/>
  <c r="M707" i="4" s="1"/>
  <c r="L706" i="4"/>
  <c r="M706" i="4" s="1"/>
  <c r="L702" i="4"/>
  <c r="M702" i="4" s="1"/>
  <c r="L701" i="4"/>
  <c r="M701" i="4" s="1"/>
  <c r="L700" i="4"/>
  <c r="M700" i="4" s="1"/>
  <c r="L699" i="4"/>
  <c r="M699" i="4" s="1"/>
  <c r="L698" i="4"/>
  <c r="M698" i="4" s="1"/>
  <c r="L697" i="4"/>
  <c r="M697" i="4" s="1"/>
  <c r="L696" i="4"/>
  <c r="M696" i="4" s="1"/>
  <c r="L695" i="4"/>
  <c r="M695" i="4" s="1"/>
  <c r="L694" i="4"/>
  <c r="M694" i="4" s="1"/>
  <c r="L693" i="4"/>
  <c r="M693" i="4" s="1"/>
  <c r="P683" i="4"/>
  <c r="P682" i="4"/>
  <c r="P678" i="4"/>
  <c r="P677" i="4"/>
  <c r="P676" i="4"/>
  <c r="P675" i="4"/>
  <c r="P674" i="4"/>
  <c r="P673" i="4"/>
  <c r="P672" i="4"/>
  <c r="P671" i="4"/>
  <c r="P670" i="4"/>
  <c r="P669" i="4"/>
  <c r="P661" i="4"/>
  <c r="P660" i="4"/>
  <c r="P652" i="4"/>
  <c r="P651" i="4"/>
  <c r="P647" i="4"/>
  <c r="P646" i="4"/>
  <c r="P645" i="4"/>
  <c r="P644" i="4"/>
  <c r="P640" i="4"/>
  <c r="P639" i="4"/>
  <c r="P638" i="4"/>
  <c r="P637" i="4"/>
  <c r="P636" i="4"/>
  <c r="P635" i="4"/>
  <c r="P634" i="4"/>
  <c r="P633" i="4"/>
  <c r="P632" i="4"/>
  <c r="P631" i="4"/>
  <c r="P630" i="4"/>
  <c r="L692" i="4"/>
  <c r="M692" i="4" s="1"/>
  <c r="L691" i="4"/>
  <c r="M691" i="4" s="1"/>
  <c r="L683" i="4"/>
  <c r="M683" i="4" s="1"/>
  <c r="L682" i="4"/>
  <c r="M682" i="4" s="1"/>
  <c r="L678" i="4"/>
  <c r="M678" i="4" s="1"/>
  <c r="L677" i="4"/>
  <c r="M677" i="4" s="1"/>
  <c r="L676" i="4"/>
  <c r="M676" i="4" s="1"/>
  <c r="L675" i="4"/>
  <c r="M675" i="4" s="1"/>
  <c r="L674" i="4"/>
  <c r="M674" i="4" s="1"/>
  <c r="L673" i="4"/>
  <c r="M673" i="4" s="1"/>
  <c r="L672" i="4"/>
  <c r="M672" i="4" s="1"/>
  <c r="L671" i="4"/>
  <c r="M671" i="4" s="1"/>
  <c r="L670" i="4"/>
  <c r="M670" i="4" s="1"/>
  <c r="L669" i="4"/>
  <c r="M669" i="4" s="1"/>
  <c r="L661" i="4"/>
  <c r="M661" i="4" s="1"/>
  <c r="L660" i="4"/>
  <c r="M660" i="4" s="1"/>
  <c r="P622" i="4"/>
  <c r="P618" i="4"/>
  <c r="P617" i="4"/>
  <c r="P616" i="4"/>
  <c r="P615" i="4"/>
  <c r="P614" i="4"/>
  <c r="P613" i="4"/>
  <c r="P612" i="4"/>
  <c r="P608" i="4"/>
  <c r="P607" i="4"/>
  <c r="P606" i="4"/>
  <c r="P605" i="4"/>
  <c r="P604" i="4"/>
  <c r="P603" i="4"/>
  <c r="P602" i="4"/>
  <c r="P601" i="4"/>
  <c r="P600" i="4"/>
  <c r="P599" i="4"/>
  <c r="P591" i="4"/>
  <c r="P590" i="4"/>
  <c r="P589" i="4"/>
  <c r="P588" i="4"/>
  <c r="P587" i="4"/>
  <c r="P586" i="4"/>
  <c r="P585" i="4"/>
  <c r="P584" i="4"/>
  <c r="P580" i="4"/>
  <c r="P579" i="4"/>
  <c r="P575" i="4"/>
  <c r="P574" i="4"/>
  <c r="P573" i="4"/>
  <c r="P572" i="4"/>
  <c r="P571" i="4"/>
  <c r="P570" i="4"/>
  <c r="P569" i="4"/>
  <c r="P568" i="4"/>
  <c r="P567" i="4"/>
  <c r="P563" i="4"/>
  <c r="P562" i="4"/>
  <c r="P561" i="4"/>
  <c r="P560" i="4"/>
  <c r="P556" i="4"/>
  <c r="P552" i="4"/>
  <c r="P551" i="4"/>
  <c r="L652" i="4"/>
  <c r="M652" i="4" s="1"/>
  <c r="L651" i="4"/>
  <c r="M651" i="4" s="1"/>
  <c r="L647" i="4"/>
  <c r="M647" i="4" s="1"/>
  <c r="L646" i="4"/>
  <c r="M646" i="4" s="1"/>
  <c r="L645" i="4"/>
  <c r="M645" i="4" s="1"/>
  <c r="L644" i="4"/>
  <c r="M644" i="4" s="1"/>
  <c r="L640" i="4"/>
  <c r="M640" i="4" s="1"/>
  <c r="L639" i="4"/>
  <c r="M639" i="4" s="1"/>
  <c r="L638" i="4"/>
  <c r="M638" i="4" s="1"/>
  <c r="L637" i="4"/>
  <c r="M637" i="4" s="1"/>
  <c r="L636" i="4"/>
  <c r="M636" i="4" s="1"/>
  <c r="L635" i="4"/>
  <c r="M635" i="4" s="1"/>
  <c r="L634" i="4"/>
  <c r="M634" i="4" s="1"/>
  <c r="L633" i="4"/>
  <c r="M633" i="4" s="1"/>
  <c r="L632" i="4"/>
  <c r="M632" i="4" s="1"/>
  <c r="L631" i="4"/>
  <c r="M631" i="4" s="1"/>
  <c r="L630" i="4"/>
  <c r="M630" i="4" s="1"/>
  <c r="L622" i="4"/>
  <c r="M622" i="4" s="1"/>
  <c r="L618" i="4"/>
  <c r="M618" i="4" s="1"/>
  <c r="L617" i="4"/>
  <c r="M617" i="4" s="1"/>
  <c r="L616" i="4"/>
  <c r="M616" i="4" s="1"/>
  <c r="L615" i="4"/>
  <c r="M615" i="4" s="1"/>
  <c r="L614" i="4"/>
  <c r="M614" i="4" s="1"/>
  <c r="L613" i="4"/>
  <c r="M613" i="4" s="1"/>
  <c r="L612" i="4"/>
  <c r="M612" i="4" s="1"/>
  <c r="L608" i="4"/>
  <c r="M608" i="4" s="1"/>
  <c r="L607" i="4"/>
  <c r="M607" i="4" s="1"/>
  <c r="L606" i="4"/>
  <c r="M606" i="4" s="1"/>
  <c r="L605" i="4"/>
  <c r="M605" i="4" s="1"/>
  <c r="L604" i="4"/>
  <c r="M604" i="4" s="1"/>
  <c r="L603" i="4"/>
  <c r="M603" i="4" s="1"/>
  <c r="L602" i="4"/>
  <c r="M602" i="4" s="1"/>
  <c r="L601" i="4"/>
  <c r="M601" i="4" s="1"/>
  <c r="L600" i="4"/>
  <c r="M600" i="4" s="1"/>
  <c r="L599" i="4"/>
  <c r="M599" i="4" s="1"/>
  <c r="L591" i="4"/>
  <c r="M591" i="4" s="1"/>
  <c r="L590" i="4"/>
  <c r="M590" i="4" s="1"/>
  <c r="L589" i="4"/>
  <c r="M589" i="4" s="1"/>
  <c r="L588" i="4"/>
  <c r="M588" i="4" s="1"/>
  <c r="L587" i="4"/>
  <c r="M587" i="4" s="1"/>
  <c r="L586" i="4"/>
  <c r="M586" i="4" s="1"/>
  <c r="L585" i="4"/>
  <c r="M585" i="4" s="1"/>
  <c r="L584" i="4"/>
  <c r="M584" i="4" s="1"/>
  <c r="L580" i="4"/>
  <c r="M580" i="4" s="1"/>
  <c r="L579" i="4"/>
  <c r="M579" i="4" s="1"/>
  <c r="L575" i="4"/>
  <c r="M575" i="4" s="1"/>
  <c r="L574" i="4"/>
  <c r="M574" i="4" s="1"/>
  <c r="L573" i="4"/>
  <c r="M573" i="4" s="1"/>
  <c r="L572" i="4"/>
  <c r="M572" i="4" s="1"/>
  <c r="L571" i="4"/>
  <c r="M571" i="4" s="1"/>
  <c r="L570" i="4"/>
  <c r="M570" i="4" s="1"/>
  <c r="L569" i="4"/>
  <c r="M569" i="4" s="1"/>
  <c r="L568" i="4"/>
  <c r="M568" i="4" s="1"/>
  <c r="L567" i="4"/>
  <c r="M567" i="4" s="1"/>
  <c r="L563" i="4"/>
  <c r="M563" i="4" s="1"/>
  <c r="L562" i="4"/>
  <c r="M562" i="4" s="1"/>
  <c r="L561" i="4"/>
  <c r="M561" i="4" s="1"/>
  <c r="L560" i="4"/>
  <c r="M560" i="4" s="1"/>
  <c r="L556" i="4"/>
  <c r="M556" i="4" s="1"/>
  <c r="L552" i="4"/>
  <c r="M552" i="4" s="1"/>
  <c r="L551" i="4"/>
  <c r="M551" i="4" s="1"/>
  <c r="P10" i="4"/>
  <c r="P9" i="4"/>
  <c r="P8" i="4"/>
  <c r="P7" i="4"/>
  <c r="P547" i="4"/>
  <c r="P546" i="4"/>
  <c r="P18" i="4"/>
  <c r="P19" i="4"/>
  <c r="P20" i="4"/>
  <c r="P21" i="4"/>
  <c r="P22" i="4"/>
  <c r="P23" i="4"/>
  <c r="P24" i="4"/>
  <c r="P25" i="4"/>
  <c r="P26" i="4"/>
  <c r="P27" i="4"/>
  <c r="L58" i="4"/>
  <c r="M58" i="4" s="1"/>
  <c r="L59" i="4"/>
  <c r="M59" i="4" s="1"/>
  <c r="L8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224" i="4"/>
  <c r="L223" i="4"/>
  <c r="L222" i="4"/>
  <c r="L209" i="4"/>
  <c r="M209" i="4" s="1"/>
  <c r="L210" i="4"/>
  <c r="M210" i="4" s="1"/>
  <c r="L211" i="4"/>
  <c r="M211" i="4" s="1"/>
  <c r="L212" i="4"/>
  <c r="M212" i="4" s="1"/>
  <c r="L333" i="4"/>
  <c r="P544" i="4"/>
  <c r="P543" i="4"/>
  <c r="P542" i="4"/>
  <c r="P541" i="4"/>
  <c r="P540" i="4"/>
  <c r="P539" i="4"/>
  <c r="P538" i="4"/>
  <c r="P537" i="4"/>
  <c r="P536" i="4"/>
  <c r="P535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L544" i="4"/>
  <c r="M544" i="4" s="1"/>
  <c r="L543" i="4"/>
  <c r="M543" i="4" s="1"/>
  <c r="L542" i="4"/>
  <c r="M542" i="4" s="1"/>
  <c r="L541" i="4"/>
  <c r="M541" i="4" s="1"/>
  <c r="L540" i="4"/>
  <c r="M540" i="4" s="1"/>
  <c r="L539" i="4"/>
  <c r="M539" i="4" s="1"/>
  <c r="L538" i="4"/>
  <c r="M538" i="4" s="1"/>
  <c r="L537" i="4"/>
  <c r="M537" i="4" s="1"/>
  <c r="L536" i="4"/>
  <c r="M536" i="4" s="1"/>
  <c r="L535" i="4"/>
  <c r="M535" i="4" s="1"/>
  <c r="L534" i="4"/>
  <c r="M534" i="4" s="1"/>
  <c r="L533" i="4"/>
  <c r="M533" i="4" s="1"/>
  <c r="L532" i="4"/>
  <c r="M532" i="4" s="1"/>
  <c r="L531" i="4"/>
  <c r="M531" i="4" s="1"/>
  <c r="L530" i="4"/>
  <c r="M530" i="4" s="1"/>
  <c r="L529" i="4"/>
  <c r="M529" i="4" s="1"/>
  <c r="L528" i="4"/>
  <c r="M528" i="4" s="1"/>
  <c r="L527" i="4"/>
  <c r="M527" i="4" s="1"/>
  <c r="L526" i="4"/>
  <c r="L525" i="4"/>
  <c r="M525" i="4" s="1"/>
  <c r="L524" i="4"/>
  <c r="M524" i="4" s="1"/>
  <c r="L523" i="4"/>
  <c r="M523" i="4" s="1"/>
  <c r="L522" i="4"/>
  <c r="M522" i="4" s="1"/>
  <c r="L521" i="4"/>
  <c r="M521" i="4" s="1"/>
  <c r="L520" i="4"/>
  <c r="M520" i="4" s="1"/>
  <c r="L519" i="4"/>
  <c r="M519" i="4" s="1"/>
  <c r="L518" i="4"/>
  <c r="M518" i="4" s="1"/>
  <c r="L517" i="4"/>
  <c r="M517" i="4" s="1"/>
  <c r="L516" i="4"/>
  <c r="M516" i="4" s="1"/>
  <c r="L515" i="4"/>
  <c r="M515" i="4" s="1"/>
  <c r="L514" i="4"/>
  <c r="M514" i="4" s="1"/>
  <c r="L513" i="4"/>
  <c r="M513" i="4" s="1"/>
  <c r="L512" i="4"/>
  <c r="M512" i="4" s="1"/>
  <c r="L511" i="4"/>
  <c r="M511" i="4" s="1"/>
  <c r="L510" i="4"/>
  <c r="M510" i="4" s="1"/>
  <c r="L509" i="4"/>
  <c r="M509" i="4" s="1"/>
  <c r="L508" i="4"/>
  <c r="M508" i="4" s="1"/>
  <c r="L507" i="4"/>
  <c r="M507" i="4" s="1"/>
  <c r="L506" i="4"/>
  <c r="M506" i="4" s="1"/>
  <c r="L505" i="4"/>
  <c r="M505" i="4" s="1"/>
  <c r="L504" i="4"/>
  <c r="M504" i="4" s="1"/>
  <c r="L503" i="4"/>
  <c r="M503" i="4" s="1"/>
  <c r="L502" i="4"/>
  <c r="M502" i="4" s="1"/>
  <c r="L495" i="4"/>
  <c r="M495" i="4" s="1"/>
  <c r="M497" i="4" s="1"/>
  <c r="L489" i="4"/>
  <c r="M489" i="4" s="1"/>
  <c r="L488" i="4"/>
  <c r="M488" i="4" s="1"/>
  <c r="L487" i="4"/>
  <c r="M487" i="4" s="1"/>
  <c r="L486" i="4"/>
  <c r="M486" i="4" s="1"/>
  <c r="L485" i="4"/>
  <c r="M485" i="4" s="1"/>
  <c r="L484" i="4"/>
  <c r="M484" i="4" s="1"/>
  <c r="L483" i="4"/>
  <c r="M483" i="4" s="1"/>
  <c r="L482" i="4"/>
  <c r="M482" i="4" s="1"/>
  <c r="L481" i="4"/>
  <c r="M481" i="4" s="1"/>
  <c r="L480" i="4"/>
  <c r="M480" i="4" s="1"/>
  <c r="L479" i="4"/>
  <c r="M479" i="4" s="1"/>
  <c r="L478" i="4"/>
  <c r="M478" i="4" s="1"/>
  <c r="L477" i="4"/>
  <c r="M477" i="4" s="1"/>
  <c r="L476" i="4"/>
  <c r="M476" i="4" s="1"/>
  <c r="L475" i="4"/>
  <c r="M475" i="4" s="1"/>
  <c r="L474" i="4"/>
  <c r="M474" i="4" s="1"/>
  <c r="L473" i="4"/>
  <c r="M473" i="4" s="1"/>
  <c r="L472" i="4"/>
  <c r="M472" i="4" s="1"/>
  <c r="L471" i="4"/>
  <c r="M471" i="4" s="1"/>
  <c r="L470" i="4"/>
  <c r="M470" i="4" s="1"/>
  <c r="L469" i="4"/>
  <c r="M469" i="4" s="1"/>
  <c r="L468" i="4"/>
  <c r="M468" i="4" s="1"/>
  <c r="L467" i="4"/>
  <c r="M467" i="4" s="1"/>
  <c r="L466" i="4"/>
  <c r="M466" i="4" s="1"/>
  <c r="L465" i="4"/>
  <c r="M465" i="4" s="1"/>
  <c r="L464" i="4"/>
  <c r="M464" i="4" s="1"/>
  <c r="L463" i="4"/>
  <c r="M463" i="4" s="1"/>
  <c r="L462" i="4"/>
  <c r="M462" i="4" s="1"/>
  <c r="L461" i="4"/>
  <c r="M461" i="4" s="1"/>
  <c r="L460" i="4"/>
  <c r="M460" i="4" s="1"/>
  <c r="L459" i="4"/>
  <c r="M459" i="4" s="1"/>
  <c r="L458" i="4"/>
  <c r="M458" i="4" s="1"/>
  <c r="L457" i="4"/>
  <c r="M457" i="4" s="1"/>
  <c r="L456" i="4"/>
  <c r="M456" i="4" s="1"/>
  <c r="L455" i="4"/>
  <c r="M455" i="4" s="1"/>
  <c r="L454" i="4"/>
  <c r="M454" i="4" s="1"/>
  <c r="L453" i="4"/>
  <c r="M453" i="4" s="1"/>
  <c r="L452" i="4"/>
  <c r="M452" i="4" s="1"/>
  <c r="L451" i="4"/>
  <c r="M451" i="4" s="1"/>
  <c r="L450" i="4"/>
  <c r="M450" i="4" s="1"/>
  <c r="L449" i="4"/>
  <c r="M449" i="4" s="1"/>
  <c r="L448" i="4"/>
  <c r="L447" i="4"/>
  <c r="M447" i="4" s="1"/>
  <c r="L446" i="4"/>
  <c r="M446" i="4" s="1"/>
  <c r="L445" i="4"/>
  <c r="M445" i="4" s="1"/>
  <c r="L444" i="4"/>
  <c r="M444" i="4" s="1"/>
  <c r="L443" i="4"/>
  <c r="M443" i="4" s="1"/>
  <c r="L442" i="4"/>
  <c r="M442" i="4" s="1"/>
  <c r="L441" i="4"/>
  <c r="M441" i="4" s="1"/>
  <c r="L440" i="4"/>
  <c r="M440" i="4" s="1"/>
  <c r="L439" i="4"/>
  <c r="M439" i="4" s="1"/>
  <c r="L438" i="4"/>
  <c r="M438" i="4" s="1"/>
  <c r="L437" i="4"/>
  <c r="M437" i="4" s="1"/>
  <c r="L436" i="4"/>
  <c r="M436" i="4" s="1"/>
  <c r="L435" i="4"/>
  <c r="M435" i="4" s="1"/>
  <c r="L434" i="4"/>
  <c r="M434" i="4" s="1"/>
  <c r="L433" i="4"/>
  <c r="M433" i="4" s="1"/>
  <c r="L432" i="4"/>
  <c r="M432" i="4" s="1"/>
  <c r="L431" i="4"/>
  <c r="M431" i="4" s="1"/>
  <c r="L430" i="4"/>
  <c r="M430" i="4" s="1"/>
  <c r="L429" i="4"/>
  <c r="M429" i="4" s="1"/>
  <c r="L428" i="4"/>
  <c r="M428" i="4" s="1"/>
  <c r="L427" i="4"/>
  <c r="M427" i="4" s="1"/>
  <c r="L426" i="4"/>
  <c r="M426" i="4" s="1"/>
  <c r="L425" i="4"/>
  <c r="M425" i="4" s="1"/>
  <c r="L424" i="4"/>
  <c r="M424" i="4" s="1"/>
  <c r="L423" i="4"/>
  <c r="M423" i="4" s="1"/>
  <c r="L422" i="4"/>
  <c r="M422" i="4" s="1"/>
  <c r="L421" i="4"/>
  <c r="M421" i="4" s="1"/>
  <c r="L420" i="4"/>
  <c r="M420" i="4" s="1"/>
  <c r="L419" i="4"/>
  <c r="M419" i="4" s="1"/>
  <c r="L418" i="4"/>
  <c r="M418" i="4" s="1"/>
  <c r="L417" i="4"/>
  <c r="M417" i="4" s="1"/>
  <c r="L416" i="4"/>
  <c r="M416" i="4" s="1"/>
  <c r="L415" i="4"/>
  <c r="M415" i="4" s="1"/>
  <c r="L414" i="4"/>
  <c r="M414" i="4" s="1"/>
  <c r="L413" i="4"/>
  <c r="M413" i="4" s="1"/>
  <c r="L412" i="4"/>
  <c r="M412" i="4" s="1"/>
  <c r="L411" i="4"/>
  <c r="M411" i="4" s="1"/>
  <c r="L410" i="4"/>
  <c r="M410" i="4" s="1"/>
  <c r="L409" i="4"/>
  <c r="M409" i="4" s="1"/>
  <c r="L408" i="4"/>
  <c r="L407" i="4"/>
  <c r="M407" i="4" s="1"/>
  <c r="L406" i="4"/>
  <c r="M406" i="4" s="1"/>
  <c r="L405" i="4"/>
  <c r="M405" i="4" s="1"/>
  <c r="L404" i="4"/>
  <c r="M404" i="4" s="1"/>
  <c r="L403" i="4"/>
  <c r="M403" i="4" s="1"/>
  <c r="L402" i="4"/>
  <c r="M402" i="4" s="1"/>
  <c r="L401" i="4"/>
  <c r="M401" i="4" s="1"/>
  <c r="L400" i="4"/>
  <c r="M400" i="4" s="1"/>
  <c r="L399" i="4"/>
  <c r="M399" i="4" s="1"/>
  <c r="L398" i="4"/>
  <c r="M398" i="4" s="1"/>
  <c r="L397" i="4"/>
  <c r="M397" i="4" s="1"/>
  <c r="L396" i="4"/>
  <c r="M396" i="4" s="1"/>
  <c r="L395" i="4"/>
  <c r="M395" i="4" s="1"/>
  <c r="L394" i="4"/>
  <c r="M394" i="4" s="1"/>
  <c r="L393" i="4"/>
  <c r="M393" i="4" s="1"/>
  <c r="L392" i="4"/>
  <c r="M392" i="4" s="1"/>
  <c r="L391" i="4"/>
  <c r="M391" i="4" s="1"/>
  <c r="L390" i="4"/>
  <c r="M390" i="4" s="1"/>
  <c r="L389" i="4"/>
  <c r="M389" i="4" s="1"/>
  <c r="L388" i="4"/>
  <c r="M388" i="4" s="1"/>
  <c r="L387" i="4"/>
  <c r="M387" i="4" s="1"/>
  <c r="L386" i="4"/>
  <c r="M386" i="4" s="1"/>
  <c r="L380" i="4"/>
  <c r="L379" i="4"/>
  <c r="L375" i="4"/>
  <c r="L371" i="4"/>
  <c r="L367" i="4"/>
  <c r="L366" i="4"/>
  <c r="L362" i="4"/>
  <c r="M918" i="4"/>
  <c r="M917" i="4"/>
  <c r="M916" i="4"/>
  <c r="M914" i="4"/>
  <c r="M913" i="4"/>
  <c r="M912" i="4"/>
  <c r="M911" i="4"/>
  <c r="M910" i="4"/>
  <c r="M908" i="4"/>
  <c r="M906" i="4"/>
  <c r="M905" i="4"/>
  <c r="M904" i="4"/>
  <c r="M903" i="4"/>
  <c r="M902" i="4"/>
  <c r="M900" i="4"/>
  <c r="M898" i="4"/>
  <c r="M897" i="4"/>
  <c r="M896" i="4"/>
  <c r="M893" i="4"/>
  <c r="M892" i="4"/>
  <c r="M891" i="4"/>
  <c r="M890" i="4"/>
  <c r="M889" i="4"/>
  <c r="M888" i="4"/>
  <c r="M885" i="4"/>
  <c r="M884" i="4"/>
  <c r="M883" i="4"/>
  <c r="M868" i="4"/>
  <c r="M867" i="4"/>
  <c r="M866" i="4"/>
  <c r="M864" i="4"/>
  <c r="M863" i="4"/>
  <c r="M862" i="4"/>
  <c r="M861" i="4"/>
  <c r="M860" i="4"/>
  <c r="M859" i="4"/>
  <c r="M858" i="4"/>
  <c r="M857" i="4"/>
  <c r="M856" i="4"/>
  <c r="M853" i="4"/>
  <c r="M852" i="4"/>
  <c r="M851" i="4"/>
  <c r="M849" i="4"/>
  <c r="M848" i="4"/>
  <c r="M847" i="4"/>
  <c r="M842" i="4"/>
  <c r="M841" i="4"/>
  <c r="M840" i="4"/>
  <c r="M838" i="4"/>
  <c r="M837" i="4"/>
  <c r="M836" i="4"/>
  <c r="M835" i="4"/>
  <c r="M834" i="4"/>
  <c r="M832" i="4"/>
  <c r="M825" i="4"/>
  <c r="M824" i="4"/>
  <c r="M823" i="4"/>
  <c r="M814" i="4"/>
  <c r="M813" i="4"/>
  <c r="M812" i="4"/>
  <c r="M811" i="4"/>
  <c r="M810" i="4"/>
  <c r="M808" i="4"/>
  <c r="M806" i="4"/>
  <c r="M805" i="4"/>
  <c r="M804" i="4"/>
  <c r="M803" i="4"/>
  <c r="M802" i="4"/>
  <c r="M800" i="4"/>
  <c r="M797" i="4"/>
  <c r="M796" i="4"/>
  <c r="M795" i="4"/>
  <c r="M794" i="4"/>
  <c r="M793" i="4"/>
  <c r="M791" i="4"/>
  <c r="M788" i="4"/>
  <c r="M787" i="4"/>
  <c r="M786" i="4"/>
  <c r="M784" i="4"/>
  <c r="M783" i="4"/>
  <c r="M782" i="4"/>
  <c r="M780" i="4"/>
  <c r="M779" i="4"/>
  <c r="M778" i="4"/>
  <c r="M775" i="4"/>
  <c r="M774" i="4"/>
  <c r="M773" i="4"/>
  <c r="M770" i="4"/>
  <c r="M769" i="4"/>
  <c r="M768" i="4"/>
  <c r="M766" i="4"/>
  <c r="M765" i="4"/>
  <c r="M764" i="4"/>
  <c r="M763" i="4"/>
  <c r="M762" i="4"/>
  <c r="M760" i="4"/>
  <c r="M758" i="4"/>
  <c r="M757" i="4"/>
  <c r="M756" i="4"/>
  <c r="M754" i="4"/>
  <c r="M753" i="4"/>
  <c r="M752" i="4"/>
  <c r="M746" i="4"/>
  <c r="M745" i="4"/>
  <c r="M744" i="4"/>
  <c r="M743" i="4"/>
  <c r="M742" i="4"/>
  <c r="M740" i="4"/>
  <c r="M738" i="4"/>
  <c r="M737" i="4"/>
  <c r="M736" i="4"/>
  <c r="M735" i="4"/>
  <c r="M734" i="4"/>
  <c r="M732" i="4"/>
  <c r="M726" i="4"/>
  <c r="M725" i="4"/>
  <c r="M724" i="4"/>
  <c r="M723" i="4"/>
  <c r="M722" i="4"/>
  <c r="M720" i="4"/>
  <c r="M690" i="4"/>
  <c r="M689" i="4"/>
  <c r="M688" i="4"/>
  <c r="M687" i="4"/>
  <c r="M686" i="4"/>
  <c r="M684" i="4"/>
  <c r="M681" i="4"/>
  <c r="M680" i="4"/>
  <c r="M679" i="4"/>
  <c r="M668" i="4"/>
  <c r="M667" i="4"/>
  <c r="M666" i="4"/>
  <c r="M665" i="4"/>
  <c r="M664" i="4"/>
  <c r="M662" i="4"/>
  <c r="M621" i="4"/>
  <c r="M620" i="4"/>
  <c r="M619" i="4"/>
  <c r="M611" i="4"/>
  <c r="M610" i="4"/>
  <c r="M609" i="4"/>
  <c r="M583" i="4"/>
  <c r="M582" i="4"/>
  <c r="M581" i="4"/>
  <c r="M578" i="4"/>
  <c r="M577" i="4"/>
  <c r="M576" i="4"/>
  <c r="M566" i="4"/>
  <c r="M565" i="4"/>
  <c r="M564" i="4"/>
  <c r="M559" i="4"/>
  <c r="M558" i="4"/>
  <c r="M557" i="4"/>
  <c r="M526" i="4"/>
  <c r="M448" i="4"/>
  <c r="M408" i="4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L47" i="4"/>
  <c r="M47" i="4" s="1"/>
  <c r="L48" i="4"/>
  <c r="M48" i="4" s="1"/>
  <c r="L49" i="4"/>
  <c r="M49" i="4" s="1"/>
  <c r="L50" i="4"/>
  <c r="M50" i="4" s="1"/>
  <c r="L20" i="4"/>
  <c r="M20" i="4" s="1"/>
  <c r="L21" i="4"/>
  <c r="M21" i="4" s="1"/>
  <c r="L22" i="4"/>
  <c r="M22" i="4" s="1"/>
  <c r="L23" i="4"/>
  <c r="M23" i="4" s="1"/>
  <c r="L18" i="4"/>
  <c r="M18" i="4" s="1"/>
  <c r="I66" i="4"/>
  <c r="I65" i="4"/>
  <c r="I64" i="4"/>
  <c r="I63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3" i="4"/>
  <c r="I19" i="4"/>
  <c r="I20" i="4"/>
  <c r="I21" i="4"/>
  <c r="I22" i="4"/>
  <c r="I23" i="4"/>
  <c r="I24" i="4"/>
  <c r="I25" i="4"/>
  <c r="I26" i="4"/>
  <c r="I27" i="4"/>
  <c r="I28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540" i="4"/>
  <c r="I541" i="4"/>
  <c r="I542" i="4"/>
  <c r="I543" i="4"/>
  <c r="I54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03" i="4"/>
  <c r="I919" i="4"/>
  <c r="I915" i="4"/>
  <c r="I907" i="4"/>
  <c r="I909" i="4" s="1"/>
  <c r="K39" i="3" s="1"/>
  <c r="I899" i="4"/>
  <c r="I895" i="4"/>
  <c r="I894" i="4"/>
  <c r="I887" i="4"/>
  <c r="I886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5" i="4"/>
  <c r="I855" i="4"/>
  <c r="I854" i="4"/>
  <c r="I850" i="4"/>
  <c r="I846" i="4"/>
  <c r="I845" i="4"/>
  <c r="I844" i="4"/>
  <c r="I843" i="4"/>
  <c r="I839" i="4"/>
  <c r="I831" i="4"/>
  <c r="I830" i="4"/>
  <c r="I829" i="4"/>
  <c r="I828" i="4"/>
  <c r="I827" i="4"/>
  <c r="I826" i="4"/>
  <c r="I822" i="4"/>
  <c r="I821" i="4"/>
  <c r="I820" i="4"/>
  <c r="I819" i="4"/>
  <c r="I818" i="4"/>
  <c r="I817" i="4"/>
  <c r="I816" i="4"/>
  <c r="I815" i="4"/>
  <c r="I807" i="4"/>
  <c r="I809" i="4" s="1"/>
  <c r="K36" i="3" s="1"/>
  <c r="I799" i="4"/>
  <c r="I798" i="4"/>
  <c r="I790" i="4"/>
  <c r="I789" i="4"/>
  <c r="I785" i="4"/>
  <c r="I781" i="4"/>
  <c r="I777" i="4"/>
  <c r="I776" i="4"/>
  <c r="I772" i="4"/>
  <c r="I771" i="4"/>
  <c r="I767" i="4"/>
  <c r="I759" i="4"/>
  <c r="I755" i="4"/>
  <c r="I751" i="4"/>
  <c r="I750" i="4"/>
  <c r="I749" i="4"/>
  <c r="I748" i="4"/>
  <c r="I747" i="4"/>
  <c r="I739" i="4"/>
  <c r="I741" i="4" s="1"/>
  <c r="K32" i="3" s="1"/>
  <c r="I731" i="4"/>
  <c r="I730" i="4"/>
  <c r="I729" i="4"/>
  <c r="I728" i="4"/>
  <c r="I727" i="4"/>
  <c r="I719" i="4"/>
  <c r="I718" i="4"/>
  <c r="I710" i="4"/>
  <c r="I709" i="4"/>
  <c r="I708" i="4"/>
  <c r="I707" i="4"/>
  <c r="I706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83" i="4"/>
  <c r="I682" i="4"/>
  <c r="I678" i="4"/>
  <c r="I677" i="4"/>
  <c r="I676" i="4"/>
  <c r="I675" i="4"/>
  <c r="I674" i="4"/>
  <c r="I673" i="4"/>
  <c r="I672" i="4"/>
  <c r="I671" i="4"/>
  <c r="I670" i="4"/>
  <c r="I669" i="4"/>
  <c r="I661" i="4"/>
  <c r="I660" i="4"/>
  <c r="I652" i="4"/>
  <c r="I651" i="4"/>
  <c r="I647" i="4"/>
  <c r="I646" i="4"/>
  <c r="I645" i="4"/>
  <c r="I644" i="4"/>
  <c r="I640" i="4"/>
  <c r="I639" i="4"/>
  <c r="I638" i="4"/>
  <c r="I637" i="4"/>
  <c r="I636" i="4"/>
  <c r="I635" i="4"/>
  <c r="I634" i="4"/>
  <c r="I633" i="4"/>
  <c r="I632" i="4"/>
  <c r="I631" i="4"/>
  <c r="I630" i="4"/>
  <c r="I622" i="4"/>
  <c r="I618" i="4"/>
  <c r="I617" i="4"/>
  <c r="I616" i="4"/>
  <c r="I615" i="4"/>
  <c r="I614" i="4"/>
  <c r="I613" i="4"/>
  <c r="I612" i="4"/>
  <c r="I608" i="4"/>
  <c r="I607" i="4"/>
  <c r="I606" i="4"/>
  <c r="I605" i="4"/>
  <c r="I604" i="4"/>
  <c r="I603" i="4"/>
  <c r="I602" i="4"/>
  <c r="I601" i="4"/>
  <c r="I600" i="4"/>
  <c r="I599" i="4"/>
  <c r="I591" i="4"/>
  <c r="I590" i="4"/>
  <c r="I589" i="4"/>
  <c r="I588" i="4"/>
  <c r="I587" i="4"/>
  <c r="I586" i="4"/>
  <c r="I585" i="4"/>
  <c r="I584" i="4"/>
  <c r="I580" i="4"/>
  <c r="I579" i="4"/>
  <c r="I575" i="4"/>
  <c r="I574" i="4"/>
  <c r="I573" i="4"/>
  <c r="I572" i="4"/>
  <c r="I571" i="4"/>
  <c r="I570" i="4"/>
  <c r="I569" i="4"/>
  <c r="I568" i="4"/>
  <c r="I567" i="4"/>
  <c r="I563" i="4"/>
  <c r="I562" i="4"/>
  <c r="I561" i="4"/>
  <c r="I560" i="4"/>
  <c r="I556" i="4"/>
  <c r="I552" i="4"/>
  <c r="I551" i="4"/>
  <c r="P59" i="4"/>
  <c r="P58" i="4"/>
  <c r="P57" i="4"/>
  <c r="L57" i="4"/>
  <c r="M57" i="4" s="1"/>
  <c r="P56" i="4"/>
  <c r="L56" i="4"/>
  <c r="M56" i="4" s="1"/>
  <c r="P55" i="4"/>
  <c r="L55" i="4"/>
  <c r="M55" i="4" s="1"/>
  <c r="P54" i="4"/>
  <c r="L54" i="4"/>
  <c r="M54" i="4" s="1"/>
  <c r="P53" i="4"/>
  <c r="L53" i="4"/>
  <c r="M53" i="4" s="1"/>
  <c r="P52" i="4"/>
  <c r="L52" i="4"/>
  <c r="M52" i="4" s="1"/>
  <c r="P51" i="4"/>
  <c r="L51" i="4"/>
  <c r="M51" i="4" s="1"/>
  <c r="P50" i="4"/>
  <c r="P47" i="4"/>
  <c r="P46" i="4"/>
  <c r="P45" i="4"/>
  <c r="P44" i="4"/>
  <c r="P43" i="4"/>
  <c r="P42" i="4"/>
  <c r="I721" i="4" l="1"/>
  <c r="K30" i="3" s="1"/>
  <c r="I801" i="4"/>
  <c r="K35" i="3" s="1"/>
  <c r="P12" i="4"/>
  <c r="P593" i="4"/>
  <c r="M909" i="4"/>
  <c r="P801" i="4"/>
  <c r="P921" i="4"/>
  <c r="P721" i="4"/>
  <c r="P654" i="4"/>
  <c r="M663" i="4"/>
  <c r="M809" i="4"/>
  <c r="M654" i="4"/>
  <c r="P733" i="4"/>
  <c r="M761" i="4"/>
  <c r="M801" i="4"/>
  <c r="M921" i="4"/>
  <c r="M721" i="4"/>
  <c r="M733" i="4"/>
  <c r="M741" i="4"/>
  <c r="M792" i="4"/>
  <c r="M833" i="4"/>
  <c r="M593" i="4"/>
  <c r="G35" i="6"/>
  <c r="M491" i="4"/>
  <c r="M685" i="4"/>
  <c r="M901" i="4"/>
  <c r="P663" i="4"/>
  <c r="P761" i="4"/>
  <c r="P792" i="4"/>
  <c r="G36" i="6"/>
  <c r="P624" i="4"/>
  <c r="P901" i="4"/>
  <c r="P685" i="4"/>
  <c r="P833" i="4"/>
  <c r="G32" i="6"/>
  <c r="G39" i="6"/>
  <c r="M624" i="4"/>
  <c r="P491" i="4"/>
  <c r="I733" i="4"/>
  <c r="I921" i="4"/>
  <c r="I792" i="4"/>
  <c r="I624" i="4"/>
  <c r="I761" i="4"/>
  <c r="I833" i="4"/>
  <c r="I593" i="4"/>
  <c r="I901" i="4"/>
  <c r="I712" i="4"/>
  <c r="I685" i="4"/>
  <c r="I663" i="4"/>
  <c r="I654" i="4"/>
  <c r="L25" i="4"/>
  <c r="M25" i="4" s="1"/>
  <c r="L26" i="4"/>
  <c r="M26" i="4" s="1"/>
  <c r="L27" i="4"/>
  <c r="M27" i="4" s="1"/>
  <c r="L28" i="4"/>
  <c r="G30" i="6" l="1"/>
  <c r="K37" i="3"/>
  <c r="G37" i="6"/>
  <c r="K24" i="3"/>
  <c r="G24" i="6"/>
  <c r="K25" i="3"/>
  <c r="G25" i="6"/>
  <c r="K27" i="3"/>
  <c r="G27" i="6"/>
  <c r="K34" i="3"/>
  <c r="G34" i="6"/>
  <c r="K28" i="3"/>
  <c r="G28" i="6"/>
  <c r="K40" i="3"/>
  <c r="G40" i="6"/>
  <c r="K29" i="3"/>
  <c r="G29" i="6"/>
  <c r="K31" i="3"/>
  <c r="G31" i="6"/>
  <c r="K33" i="3"/>
  <c r="G33" i="6"/>
  <c r="K26" i="3"/>
  <c r="G26" i="6"/>
  <c r="K38" i="3"/>
  <c r="G38" i="6"/>
  <c r="I495" i="4"/>
  <c r="I497" i="4" s="1"/>
  <c r="G22" i="6" s="1"/>
  <c r="P495" i="4"/>
  <c r="P497" i="4" s="1"/>
  <c r="I491" i="4"/>
  <c r="G21" i="6" s="1"/>
  <c r="I502" i="4"/>
  <c r="I504" i="4"/>
  <c r="P198" i="4" l="1"/>
  <c r="L198" i="4"/>
  <c r="M198" i="4" s="1"/>
  <c r="P183" i="4" l="1"/>
  <c r="P184" i="4"/>
  <c r="P185" i="4"/>
  <c r="P186" i="4"/>
  <c r="P187" i="4"/>
  <c r="P188" i="4"/>
  <c r="L183" i="4"/>
  <c r="M183" i="4" s="1"/>
  <c r="L185" i="4"/>
  <c r="M185" i="4" s="1"/>
  <c r="L187" i="4"/>
  <c r="M187" i="4" s="1"/>
  <c r="P193" i="4" l="1"/>
  <c r="L193" i="4"/>
  <c r="M193" i="4" s="1"/>
  <c r="I193" i="4"/>
  <c r="P192" i="4"/>
  <c r="L192" i="4"/>
  <c r="M192" i="4" s="1"/>
  <c r="I192" i="4"/>
  <c r="P182" i="4"/>
  <c r="L182" i="4"/>
  <c r="M182" i="4" s="1"/>
  <c r="I182" i="4"/>
  <c r="P170" i="4"/>
  <c r="L170" i="4"/>
  <c r="M170" i="4" s="1"/>
  <c r="I170" i="4"/>
  <c r="K22" i="3" l="1"/>
  <c r="P366" i="4"/>
  <c r="P367" i="4"/>
  <c r="P371" i="4"/>
  <c r="P375" i="4"/>
  <c r="P379" i="4"/>
  <c r="P380" i="4"/>
  <c r="M366" i="4"/>
  <c r="M367" i="4"/>
  <c r="M371" i="4"/>
  <c r="M375" i="4"/>
  <c r="M379" i="4"/>
  <c r="M380" i="4"/>
  <c r="I361" i="4"/>
  <c r="P362" i="4"/>
  <c r="M362" i="4"/>
  <c r="I357" i="4"/>
  <c r="P357" i="4"/>
  <c r="P333" i="4"/>
  <c r="M333" i="4"/>
  <c r="I333" i="4"/>
  <c r="P262" i="4"/>
  <c r="I262" i="4"/>
  <c r="P250" i="4"/>
  <c r="P251" i="4"/>
  <c r="I250" i="4"/>
  <c r="I251" i="4"/>
  <c r="P246" i="4"/>
  <c r="P247" i="4"/>
  <c r="I246" i="4"/>
  <c r="I247" i="4"/>
  <c r="M222" i="4"/>
  <c r="M223" i="4"/>
  <c r="M224" i="4"/>
  <c r="P218" i="4"/>
  <c r="P222" i="4"/>
  <c r="P223" i="4"/>
  <c r="P224" i="4"/>
  <c r="I234" i="4"/>
  <c r="I218" i="4"/>
  <c r="I222" i="4"/>
  <c r="I223" i="4"/>
  <c r="I224" i="4"/>
  <c r="I162" i="4"/>
  <c r="L135" i="4"/>
  <c r="L95" i="4"/>
  <c r="M95" i="4" s="1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M112" i="4"/>
  <c r="M113" i="4"/>
  <c r="M123" i="4"/>
  <c r="M124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P81" i="4"/>
  <c r="M81" i="4"/>
  <c r="I92" i="4"/>
  <c r="I93" i="4"/>
  <c r="I94" i="4"/>
  <c r="I95" i="4"/>
  <c r="I81" i="4"/>
  <c r="I10" i="4"/>
  <c r="K21" i="3" l="1"/>
  <c r="I366" i="4"/>
  <c r="I367" i="4"/>
  <c r="I371" i="4"/>
  <c r="I375" i="4"/>
  <c r="I379" i="4"/>
  <c r="I380" i="4"/>
  <c r="I362" i="4"/>
  <c r="P315" i="4"/>
  <c r="P316" i="4"/>
  <c r="L316" i="4"/>
  <c r="M316" i="4" s="1"/>
  <c r="I316" i="4"/>
  <c r="P286" i="4"/>
  <c r="L286" i="4"/>
  <c r="M286" i="4" s="1"/>
  <c r="I286" i="4"/>
  <c r="I287" i="4"/>
  <c r="P234" i="4"/>
  <c r="L234" i="4"/>
  <c r="M234" i="4" s="1"/>
  <c r="L107" i="4" l="1"/>
  <c r="M107" i="4" s="1"/>
  <c r="L105" i="4"/>
  <c r="M105" i="4" s="1"/>
  <c r="L103" i="4"/>
  <c r="M103" i="4" s="1"/>
  <c r="P91" i="4"/>
  <c r="P92" i="4"/>
  <c r="P93" i="4"/>
  <c r="P94" i="4"/>
  <c r="P95" i="4"/>
  <c r="L92" i="4"/>
  <c r="M92" i="4" s="1"/>
  <c r="L93" i="4"/>
  <c r="M93" i="4" s="1"/>
  <c r="L94" i="4"/>
  <c r="M94" i="4" s="1"/>
  <c r="I356" i="4"/>
  <c r="L356" i="4"/>
  <c r="M356" i="4" s="1"/>
  <c r="P356" i="4"/>
  <c r="L361" i="4"/>
  <c r="M361" i="4" s="1"/>
  <c r="P361" i="4"/>
  <c r="I18" i="4"/>
  <c r="I34" i="4"/>
  <c r="I72" i="4"/>
  <c r="I78" i="4"/>
  <c r="I79" i="4"/>
  <c r="I80" i="4"/>
  <c r="I85" i="4"/>
  <c r="I86" i="4"/>
  <c r="I87" i="4"/>
  <c r="I91" i="4"/>
  <c r="P232" i="4"/>
  <c r="L232" i="4"/>
  <c r="M232" i="4" s="1"/>
  <c r="I232" i="4"/>
  <c r="P208" i="4"/>
  <c r="L208" i="4"/>
  <c r="M208" i="4" s="1"/>
  <c r="I208" i="4"/>
  <c r="P197" i="4"/>
  <c r="L197" i="4"/>
  <c r="M197" i="4" s="1"/>
  <c r="I197" i="4"/>
  <c r="P195" i="4"/>
  <c r="L195" i="4"/>
  <c r="M195" i="4" s="1"/>
  <c r="I195" i="4"/>
  <c r="P178" i="4"/>
  <c r="L178" i="4"/>
  <c r="M178" i="4" s="1"/>
  <c r="I178" i="4"/>
  <c r="P177" i="4"/>
  <c r="L177" i="4"/>
  <c r="M177" i="4" s="1"/>
  <c r="I177" i="4"/>
  <c r="P176" i="4"/>
  <c r="L176" i="4"/>
  <c r="M176" i="4" s="1"/>
  <c r="I176" i="4"/>
  <c r="P175" i="4"/>
  <c r="L175" i="4"/>
  <c r="M175" i="4" s="1"/>
  <c r="I175" i="4"/>
  <c r="P173" i="4"/>
  <c r="L173" i="4"/>
  <c r="M173" i="4" s="1"/>
  <c r="I171" i="4"/>
  <c r="I172" i="4"/>
  <c r="I188" i="4"/>
  <c r="I194" i="4"/>
  <c r="I196" i="4"/>
  <c r="I202" i="4"/>
  <c r="I203" i="4"/>
  <c r="I207" i="4"/>
  <c r="I213" i="4"/>
  <c r="I217" i="4"/>
  <c r="I228" i="4"/>
  <c r="I229" i="4"/>
  <c r="I230" i="4"/>
  <c r="I231" i="4"/>
  <c r="I233" i="4"/>
  <c r="P171" i="4"/>
  <c r="P172" i="4"/>
  <c r="P194" i="4"/>
  <c r="P196" i="4"/>
  <c r="P202" i="4"/>
  <c r="P203" i="4"/>
  <c r="P207" i="4"/>
  <c r="P213" i="4"/>
  <c r="P217" i="4"/>
  <c r="P228" i="4"/>
  <c r="P229" i="4"/>
  <c r="P230" i="4"/>
  <c r="P231" i="4"/>
  <c r="P233" i="4"/>
  <c r="L171" i="4"/>
  <c r="M171" i="4" s="1"/>
  <c r="L172" i="4"/>
  <c r="M172" i="4" s="1"/>
  <c r="L184" i="4"/>
  <c r="M184" i="4" s="1"/>
  <c r="L186" i="4"/>
  <c r="M186" i="4" s="1"/>
  <c r="L188" i="4"/>
  <c r="M188" i="4" s="1"/>
  <c r="L194" i="4"/>
  <c r="M194" i="4" s="1"/>
  <c r="L196" i="4"/>
  <c r="M196" i="4" s="1"/>
  <c r="L202" i="4"/>
  <c r="M202" i="4" s="1"/>
  <c r="L203" i="4"/>
  <c r="M203" i="4" s="1"/>
  <c r="L207" i="4"/>
  <c r="M207" i="4" s="1"/>
  <c r="L213" i="4"/>
  <c r="M213" i="4" s="1"/>
  <c r="L217" i="4"/>
  <c r="M217" i="4" s="1"/>
  <c r="L218" i="4"/>
  <c r="M218" i="4" s="1"/>
  <c r="L228" i="4"/>
  <c r="M228" i="4" s="1"/>
  <c r="L229" i="4"/>
  <c r="M229" i="4" s="1"/>
  <c r="L230" i="4"/>
  <c r="M230" i="4" s="1"/>
  <c r="L231" i="4"/>
  <c r="M231" i="4" s="1"/>
  <c r="L233" i="4"/>
  <c r="M233" i="4" s="1"/>
  <c r="P66" i="4"/>
  <c r="L66" i="4"/>
  <c r="M66" i="4" s="1"/>
  <c r="I7" i="4"/>
  <c r="I8" i="4"/>
  <c r="I9" i="4"/>
  <c r="P35" i="4"/>
  <c r="L35" i="4"/>
  <c r="M35" i="4" s="1"/>
  <c r="P323" i="4"/>
  <c r="L323" i="4"/>
  <c r="M323" i="4" s="1"/>
  <c r="I323" i="4"/>
  <c r="L315" i="4"/>
  <c r="M315" i="4" s="1"/>
  <c r="I315" i="4"/>
  <c r="P137" i="4"/>
  <c r="L137" i="4"/>
  <c r="M137" i="4" s="1"/>
  <c r="I137" i="4"/>
  <c r="P138" i="4"/>
  <c r="L138" i="4"/>
  <c r="M138" i="4" s="1"/>
  <c r="I138" i="4"/>
  <c r="P136" i="4"/>
  <c r="L136" i="4"/>
  <c r="M136" i="4" s="1"/>
  <c r="I136" i="4"/>
  <c r="M129" i="4"/>
  <c r="M128" i="4"/>
  <c r="M127" i="4"/>
  <c r="M126" i="4"/>
  <c r="M125" i="4"/>
  <c r="L102" i="4"/>
  <c r="M102" i="4" s="1"/>
  <c r="P341" i="4"/>
  <c r="L341" i="4"/>
  <c r="M341" i="4" s="1"/>
  <c r="I341" i="4"/>
  <c r="P28" i="4"/>
  <c r="P33" i="4"/>
  <c r="P34" i="4"/>
  <c r="P36" i="4"/>
  <c r="P37" i="4"/>
  <c r="P38" i="4"/>
  <c r="P63" i="4"/>
  <c r="P64" i="4"/>
  <c r="P65" i="4"/>
  <c r="P72" i="4"/>
  <c r="P78" i="4"/>
  <c r="P79" i="4"/>
  <c r="P80" i="4"/>
  <c r="P85" i="4"/>
  <c r="P86" i="4"/>
  <c r="P87" i="4"/>
  <c r="L19" i="4"/>
  <c r="M19" i="4" s="1"/>
  <c r="L24" i="4"/>
  <c r="M24" i="4" s="1"/>
  <c r="M28" i="4"/>
  <c r="L33" i="4"/>
  <c r="M33" i="4" s="1"/>
  <c r="L34" i="4"/>
  <c r="M34" i="4" s="1"/>
  <c r="L36" i="4"/>
  <c r="M36" i="4" s="1"/>
  <c r="L37" i="4"/>
  <c r="M37" i="4" s="1"/>
  <c r="L38" i="4"/>
  <c r="M38" i="4" s="1"/>
  <c r="L63" i="4"/>
  <c r="M63" i="4" s="1"/>
  <c r="L64" i="4"/>
  <c r="M64" i="4" s="1"/>
  <c r="L65" i="4"/>
  <c r="M65" i="4" s="1"/>
  <c r="L72" i="4"/>
  <c r="M72" i="4" s="1"/>
  <c r="L78" i="4"/>
  <c r="M78" i="4" s="1"/>
  <c r="L79" i="4"/>
  <c r="M79" i="4" s="1"/>
  <c r="L80" i="4"/>
  <c r="M80" i="4" s="1"/>
  <c r="L85" i="4"/>
  <c r="M85" i="4" s="1"/>
  <c r="L86" i="4"/>
  <c r="M86" i="4" s="1"/>
  <c r="L87" i="4"/>
  <c r="M87" i="4" s="1"/>
  <c r="L91" i="4"/>
  <c r="M91" i="4" s="1"/>
  <c r="I101" i="4"/>
  <c r="I131" i="4" s="1"/>
  <c r="I135" i="4"/>
  <c r="I144" i="4"/>
  <c r="I145" i="4"/>
  <c r="I146" i="4"/>
  <c r="I147" i="4"/>
  <c r="I148" i="4"/>
  <c r="I149" i="4"/>
  <c r="I150" i="4"/>
  <c r="I151" i="4"/>
  <c r="I157" i="4"/>
  <c r="I158" i="4"/>
  <c r="I159" i="4"/>
  <c r="I160" i="4"/>
  <c r="I161" i="4"/>
  <c r="I242" i="4"/>
  <c r="I243" i="4"/>
  <c r="I244" i="4"/>
  <c r="I245" i="4"/>
  <c r="I248" i="4"/>
  <c r="I249" i="4"/>
  <c r="I252" i="4"/>
  <c r="I253" i="4"/>
  <c r="I254" i="4"/>
  <c r="I255" i="4"/>
  <c r="I256" i="4"/>
  <c r="I257" i="4"/>
  <c r="I258" i="4"/>
  <c r="I259" i="4"/>
  <c r="I260" i="4"/>
  <c r="I261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81" i="4"/>
  <c r="I282" i="4"/>
  <c r="I283" i="4"/>
  <c r="I284" i="4"/>
  <c r="I285" i="4"/>
  <c r="I291" i="4"/>
  <c r="I303" i="4"/>
  <c r="I304" i="4"/>
  <c r="I305" i="4"/>
  <c r="I309" i="4"/>
  <c r="I310" i="4"/>
  <c r="I311" i="4"/>
  <c r="I312" i="4"/>
  <c r="I313" i="4"/>
  <c r="I314" i="4"/>
  <c r="I322" i="4"/>
  <c r="I329" i="4"/>
  <c r="I330" i="4"/>
  <c r="I331" i="4"/>
  <c r="I332" i="4"/>
  <c r="I339" i="4"/>
  <c r="I340" i="4"/>
  <c r="I349" i="4"/>
  <c r="I350" i="4"/>
  <c r="I351" i="4"/>
  <c r="I352" i="4"/>
  <c r="E54" i="6"/>
  <c r="C58" i="6"/>
  <c r="E58" i="6"/>
  <c r="G69" i="6"/>
  <c r="G76" i="6"/>
  <c r="L9" i="4"/>
  <c r="M9" i="4" s="1"/>
  <c r="M118" i="4"/>
  <c r="M119" i="4"/>
  <c r="M120" i="4"/>
  <c r="M121" i="4"/>
  <c r="M122" i="4"/>
  <c r="I6" i="5"/>
  <c r="I7" i="5"/>
  <c r="I13" i="5"/>
  <c r="I14" i="5"/>
  <c r="I20" i="5"/>
  <c r="I26" i="5"/>
  <c r="I27" i="5"/>
  <c r="I31" i="5"/>
  <c r="I32" i="5"/>
  <c r="I33" i="5"/>
  <c r="I37" i="5"/>
  <c r="I71" i="5"/>
  <c r="I72" i="5"/>
  <c r="I41" i="5"/>
  <c r="I45" i="5"/>
  <c r="I50" i="5"/>
  <c r="L7" i="4"/>
  <c r="M7" i="4" s="1"/>
  <c r="L8" i="4"/>
  <c r="M8" i="4" s="1"/>
  <c r="L10" i="4"/>
  <c r="M10" i="4" s="1"/>
  <c r="L101" i="4"/>
  <c r="M101" i="4" s="1"/>
  <c r="P101" i="4"/>
  <c r="L104" i="4"/>
  <c r="M104" i="4" s="1"/>
  <c r="L106" i="4"/>
  <c r="M106" i="4" s="1"/>
  <c r="L108" i="4"/>
  <c r="M108" i="4" s="1"/>
  <c r="L109" i="4"/>
  <c r="M109" i="4" s="1"/>
  <c r="L110" i="4"/>
  <c r="M110" i="4" s="1"/>
  <c r="L111" i="4"/>
  <c r="M111" i="4" s="1"/>
  <c r="M114" i="4"/>
  <c r="M115" i="4"/>
  <c r="M116" i="4"/>
  <c r="M117" i="4"/>
  <c r="M135" i="4"/>
  <c r="P135" i="4"/>
  <c r="L144" i="4"/>
  <c r="M144" i="4" s="1"/>
  <c r="P144" i="4"/>
  <c r="L145" i="4"/>
  <c r="M145" i="4" s="1"/>
  <c r="P145" i="4"/>
  <c r="L146" i="4"/>
  <c r="M146" i="4" s="1"/>
  <c r="P146" i="4"/>
  <c r="L147" i="4"/>
  <c r="M147" i="4" s="1"/>
  <c r="P147" i="4"/>
  <c r="L148" i="4"/>
  <c r="M148" i="4" s="1"/>
  <c r="P148" i="4"/>
  <c r="L149" i="4"/>
  <c r="M149" i="4" s="1"/>
  <c r="P149" i="4"/>
  <c r="L150" i="4"/>
  <c r="M150" i="4" s="1"/>
  <c r="P150" i="4"/>
  <c r="L151" i="4"/>
  <c r="M151" i="4" s="1"/>
  <c r="P151" i="4"/>
  <c r="L157" i="4"/>
  <c r="M157" i="4" s="1"/>
  <c r="P157" i="4"/>
  <c r="L158" i="4"/>
  <c r="M158" i="4" s="1"/>
  <c r="P158" i="4"/>
  <c r="L159" i="4"/>
  <c r="M159" i="4" s="1"/>
  <c r="P159" i="4"/>
  <c r="L160" i="4"/>
  <c r="M160" i="4" s="1"/>
  <c r="P160" i="4"/>
  <c r="L161" i="4"/>
  <c r="M161" i="4" s="1"/>
  <c r="P161" i="4"/>
  <c r="L242" i="4"/>
  <c r="M242" i="4" s="1"/>
  <c r="P242" i="4"/>
  <c r="L243" i="4"/>
  <c r="M243" i="4" s="1"/>
  <c r="P243" i="4"/>
  <c r="L244" i="4"/>
  <c r="M244" i="4" s="1"/>
  <c r="P244" i="4"/>
  <c r="L245" i="4"/>
  <c r="M245" i="4" s="1"/>
  <c r="P245" i="4"/>
  <c r="P248" i="4"/>
  <c r="P249" i="4"/>
  <c r="P252" i="4"/>
  <c r="P253" i="4"/>
  <c r="L254" i="4"/>
  <c r="M254" i="4" s="1"/>
  <c r="P254" i="4"/>
  <c r="L255" i="4"/>
  <c r="M255" i="4" s="1"/>
  <c r="P255" i="4"/>
  <c r="L256" i="4"/>
  <c r="M256" i="4" s="1"/>
  <c r="P256" i="4"/>
  <c r="L257" i="4"/>
  <c r="M257" i="4" s="1"/>
  <c r="P257" i="4"/>
  <c r="L258" i="4"/>
  <c r="M258" i="4" s="1"/>
  <c r="P258" i="4"/>
  <c r="L259" i="4"/>
  <c r="M259" i="4" s="1"/>
  <c r="P259" i="4"/>
  <c r="L260" i="4"/>
  <c r="M260" i="4" s="1"/>
  <c r="P260" i="4"/>
  <c r="L261" i="4"/>
  <c r="M261" i="4" s="1"/>
  <c r="P261" i="4"/>
  <c r="L266" i="4"/>
  <c r="M266" i="4" s="1"/>
  <c r="P266" i="4"/>
  <c r="L267" i="4"/>
  <c r="M267" i="4" s="1"/>
  <c r="P267" i="4"/>
  <c r="L268" i="4"/>
  <c r="M268" i="4" s="1"/>
  <c r="P268" i="4"/>
  <c r="L269" i="4"/>
  <c r="M269" i="4" s="1"/>
  <c r="P269" i="4"/>
  <c r="L270" i="4"/>
  <c r="M270" i="4" s="1"/>
  <c r="P270" i="4"/>
  <c r="L271" i="4"/>
  <c r="M271" i="4" s="1"/>
  <c r="P271" i="4"/>
  <c r="L272" i="4"/>
  <c r="M272" i="4" s="1"/>
  <c r="P272" i="4"/>
  <c r="L273" i="4"/>
  <c r="M273" i="4" s="1"/>
  <c r="P273" i="4"/>
  <c r="L274" i="4"/>
  <c r="M274" i="4" s="1"/>
  <c r="P274" i="4"/>
  <c r="L275" i="4"/>
  <c r="M275" i="4" s="1"/>
  <c r="P275" i="4"/>
  <c r="L276" i="4"/>
  <c r="M276" i="4" s="1"/>
  <c r="P276" i="4"/>
  <c r="L277" i="4"/>
  <c r="M277" i="4" s="1"/>
  <c r="P277" i="4"/>
  <c r="L281" i="4"/>
  <c r="M281" i="4" s="1"/>
  <c r="P281" i="4"/>
  <c r="L282" i="4"/>
  <c r="M282" i="4" s="1"/>
  <c r="P282" i="4"/>
  <c r="L283" i="4"/>
  <c r="M283" i="4" s="1"/>
  <c r="P283" i="4"/>
  <c r="L284" i="4"/>
  <c r="M284" i="4" s="1"/>
  <c r="P284" i="4"/>
  <c r="L285" i="4"/>
  <c r="M285" i="4" s="1"/>
  <c r="P285" i="4"/>
  <c r="L287" i="4"/>
  <c r="M287" i="4" s="1"/>
  <c r="P287" i="4"/>
  <c r="L291" i="4"/>
  <c r="M291" i="4" s="1"/>
  <c r="P291" i="4"/>
  <c r="L303" i="4"/>
  <c r="M303" i="4" s="1"/>
  <c r="P303" i="4"/>
  <c r="L304" i="4"/>
  <c r="M304" i="4" s="1"/>
  <c r="P304" i="4"/>
  <c r="L305" i="4"/>
  <c r="M305" i="4" s="1"/>
  <c r="P305" i="4"/>
  <c r="L309" i="4"/>
  <c r="M309" i="4" s="1"/>
  <c r="P309" i="4"/>
  <c r="L310" i="4"/>
  <c r="M310" i="4" s="1"/>
  <c r="P310" i="4"/>
  <c r="L311" i="4"/>
  <c r="M311" i="4" s="1"/>
  <c r="P311" i="4"/>
  <c r="L312" i="4"/>
  <c r="M312" i="4" s="1"/>
  <c r="P312" i="4"/>
  <c r="L313" i="4"/>
  <c r="M313" i="4" s="1"/>
  <c r="P313" i="4"/>
  <c r="L314" i="4"/>
  <c r="M314" i="4" s="1"/>
  <c r="P314" i="4"/>
  <c r="L322" i="4"/>
  <c r="M322" i="4" s="1"/>
  <c r="P322" i="4"/>
  <c r="L329" i="4"/>
  <c r="M329" i="4" s="1"/>
  <c r="P329" i="4"/>
  <c r="L330" i="4"/>
  <c r="M330" i="4" s="1"/>
  <c r="P330" i="4"/>
  <c r="L331" i="4"/>
  <c r="M331" i="4" s="1"/>
  <c r="P331" i="4"/>
  <c r="L332" i="4"/>
  <c r="M332" i="4" s="1"/>
  <c r="P332" i="4"/>
  <c r="L339" i="4"/>
  <c r="M339" i="4" s="1"/>
  <c r="P339" i="4"/>
  <c r="L340" i="4"/>
  <c r="M340" i="4" s="1"/>
  <c r="P340" i="4"/>
  <c r="L349" i="4"/>
  <c r="M349" i="4" s="1"/>
  <c r="P349" i="4"/>
  <c r="L350" i="4"/>
  <c r="M350" i="4" s="1"/>
  <c r="P350" i="4"/>
  <c r="L351" i="4"/>
  <c r="M351" i="4" s="1"/>
  <c r="P351" i="4"/>
  <c r="L352" i="4"/>
  <c r="M352" i="4" s="1"/>
  <c r="P352" i="4"/>
  <c r="I153" i="4" l="1"/>
  <c r="K12" i="3" s="1"/>
  <c r="I140" i="4"/>
  <c r="I12" i="4"/>
  <c r="M12" i="4"/>
  <c r="I97" i="4"/>
  <c r="P343" i="4"/>
  <c r="P335" i="4"/>
  <c r="I343" i="4"/>
  <c r="K19" i="3" s="1"/>
  <c r="P236" i="4"/>
  <c r="P297" i="4"/>
  <c r="K8" i="3"/>
  <c r="M140" i="4"/>
  <c r="M382" i="4"/>
  <c r="P318" i="4"/>
  <c r="M335" i="4"/>
  <c r="M318" i="4"/>
  <c r="M297" i="4"/>
  <c r="I318" i="4"/>
  <c r="K16" i="3" s="1"/>
  <c r="M236" i="4"/>
  <c r="P382" i="4"/>
  <c r="I382" i="4"/>
  <c r="K20" i="3" s="1"/>
  <c r="P325" i="4"/>
  <c r="P140" i="4"/>
  <c r="I325" i="4"/>
  <c r="G17" i="6" s="1"/>
  <c r="K11" i="3"/>
  <c r="P164" i="4"/>
  <c r="P131" i="4"/>
  <c r="M325" i="4"/>
  <c r="M343" i="4"/>
  <c r="P153" i="4"/>
  <c r="I297" i="4"/>
  <c r="K15" i="3" s="1"/>
  <c r="P97" i="4"/>
  <c r="I236" i="4"/>
  <c r="G14" i="6" s="1"/>
  <c r="I76" i="5"/>
  <c r="G48" i="6" s="1"/>
  <c r="G49" i="6" s="1"/>
  <c r="G50" i="6" s="1"/>
  <c r="I335" i="4"/>
  <c r="G18" i="6" s="1"/>
  <c r="I164" i="4"/>
  <c r="G13" i="6" s="1"/>
  <c r="G10" i="6"/>
  <c r="K9" i="3"/>
  <c r="M164" i="4"/>
  <c r="M153" i="4"/>
  <c r="M131" i="4"/>
  <c r="M97" i="4"/>
  <c r="K23" i="3" l="1"/>
  <c r="G23" i="6"/>
  <c r="G8" i="6"/>
  <c r="G11" i="6"/>
  <c r="K13" i="3"/>
  <c r="K17" i="3"/>
  <c r="K10" i="3"/>
  <c r="K18" i="3"/>
  <c r="G12" i="6"/>
  <c r="G9" i="6"/>
  <c r="G19" i="6"/>
  <c r="K14" i="3"/>
  <c r="G20" i="6"/>
  <c r="G15" i="6"/>
  <c r="G16" i="6"/>
  <c r="G41" i="6" l="1"/>
  <c r="K42" i="3"/>
  <c r="A5" i="3"/>
  <c r="G43" i="6" l="1"/>
  <c r="G45" i="6" s="1"/>
  <c r="G54" i="6" l="1"/>
  <c r="G52" i="6"/>
  <c r="G56" i="6" l="1"/>
  <c r="G62" i="6" s="1"/>
  <c r="G71" i="6" s="1"/>
  <c r="A7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Aagaard</author>
    <author>mogfre</author>
  </authors>
  <commentList>
    <comment ref="K2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Dokumentation af ændringer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 Opret nyt ark</t>
        </r>
        <r>
          <rPr>
            <sz val="10"/>
            <color indexed="81"/>
            <rFont val="Tahoma"/>
            <family val="2"/>
          </rPr>
          <t xml:space="preserve">
Du </t>
        </r>
        <r>
          <rPr>
            <b/>
            <sz val="10"/>
            <color indexed="81"/>
            <rFont val="Tahoma"/>
            <family val="2"/>
          </rPr>
          <t>skal</t>
        </r>
        <r>
          <rPr>
            <sz val="10"/>
            <color indexed="81"/>
            <rFont val="Tahoma"/>
            <family val="2"/>
          </rPr>
          <t xml:space="preserve"> oprette en nyt ark for den pågældende post.
</t>
        </r>
        <r>
          <rPr>
            <sz val="10"/>
            <color indexed="23"/>
            <rFont val="Tahoma"/>
            <family val="2"/>
          </rPr>
          <t>Gøres nemmest ved at kopiere arket "Mængdeændringer (Eksempel)", omdøbe det og tilrette det. Omdøb det TBL+ post nr. fx TBL 02.02.01.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2. Indsæt formel med link</t>
        </r>
        <r>
          <rPr>
            <sz val="10"/>
            <color indexed="81"/>
            <rFont val="Tahoma"/>
            <family val="2"/>
          </rPr>
          <t xml:space="preserve">
Indsæt en formel til posten herunder så du linker til det nye ark for at hente tallet for mængdeændringen så tilbudslisten automatisk opdateres næste gang der er ændringer.
</t>
        </r>
        <r>
          <rPr>
            <b/>
            <sz val="10"/>
            <color indexed="81"/>
            <rFont val="Tahoma"/>
            <family val="2"/>
          </rPr>
          <t>3. Indsæt hyperlink</t>
        </r>
        <r>
          <rPr>
            <sz val="10"/>
            <color indexed="81"/>
            <rFont val="Tahoma"/>
            <family val="2"/>
          </rPr>
          <t xml:space="preserve">
Du </t>
        </r>
        <r>
          <rPr>
            <b/>
            <sz val="10"/>
            <color indexed="81"/>
            <rFont val="Tahoma"/>
            <family val="2"/>
          </rPr>
          <t>kan</t>
        </r>
        <r>
          <rPr>
            <sz val="10"/>
            <color indexed="81"/>
            <rFont val="Tahoma"/>
            <family val="2"/>
          </rPr>
          <t xml:space="preserve"> indsætte et hyperlink herunder til arket for den nye post, så arket automatisk åbner når du klikker på mængden.
</t>
        </r>
        <r>
          <rPr>
            <sz val="10"/>
            <color indexed="23"/>
            <rFont val="Tahoma"/>
            <family val="2"/>
          </rPr>
          <t>- Tryk på ikonet "Indsæt hyperlink" i menubjælken ovenfor
- Tryk på det nederste "G</t>
        </r>
        <r>
          <rPr>
            <u/>
            <sz val="10"/>
            <color indexed="23"/>
            <rFont val="Tahoma"/>
            <family val="2"/>
          </rPr>
          <t>e</t>
        </r>
        <r>
          <rPr>
            <sz val="10"/>
            <color indexed="23"/>
            <rFont val="Tahoma"/>
            <family val="2"/>
          </rPr>
          <t>nnemse" (det udfor "Navngiven placering i fil")
 -Vælg arket for den nye post i vinduet, der dukker op og tryk "OK".</t>
        </r>
      </text>
    </comment>
    <comment ref="L2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Normale, Skønnede og Fiktive mængder</t>
        </r>
        <r>
          <rPr>
            <sz val="10"/>
            <color indexed="81"/>
            <rFont val="Tahoma"/>
            <family val="2"/>
          </rPr>
          <t xml:space="preserve">
Hvis tallet i kolonnen "Mængde i alt" bliver rødt i </t>
        </r>
        <r>
          <rPr>
            <i/>
            <sz val="10"/>
            <color indexed="10"/>
            <rFont val="Tahoma"/>
            <family val="2"/>
          </rPr>
          <t>kursiv,</t>
        </r>
        <r>
          <rPr>
            <sz val="10"/>
            <color indexed="81"/>
            <rFont val="Tahoma"/>
            <family val="2"/>
          </rPr>
          <t xml:space="preserve"> er det fordi variationsprocenten som angivet i TAG'en er overskredet.
</t>
        </r>
        <r>
          <rPr>
            <sz val="10"/>
            <color indexed="23"/>
            <rFont val="Tahoma"/>
            <family val="2"/>
          </rPr>
          <t>Normalt er der en variationsprocent på +/- 100% på mængden af de enkelte poster.
Er der sat et "S" eller "F" i den smalle kolonne efter "Enhed" betyder det at mængden er"Skønnet", henholdsvis "Fiktiv".
For skønnede mængder er i TAG angivet en variationsprocenet på -100/+ 200%, mens den for fiktive mængder er på -100/+300%.
Overskrides de nævnte grænser, er der - for både bygherre og entreprenør - mulighed for at forhandle en ny enhedspris. Derfor gøres der opmærksom på dette, hvis variationsprocenterne overskrides.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2" authorId="0" shapeId="0" xr:uid="{00000000-0006-0000-0300-000003000000}">
      <text>
        <r>
          <rPr>
            <b/>
            <sz val="10"/>
            <color indexed="81"/>
            <rFont val="Tahoma"/>
            <family val="2"/>
          </rPr>
          <t>Udførte mængder</t>
        </r>
        <r>
          <rPr>
            <sz val="10"/>
            <color indexed="81"/>
            <rFont val="Tahoma"/>
            <family val="2"/>
          </rPr>
          <t xml:space="preserve">
Hvis tal i kolonnen "Antal enheder" bliver røde i </t>
        </r>
        <r>
          <rPr>
            <i/>
            <sz val="10"/>
            <color indexed="10"/>
            <rFont val="Tahoma"/>
            <family val="2"/>
          </rPr>
          <t>kursiv,</t>
        </r>
        <r>
          <rPr>
            <sz val="10"/>
            <color indexed="81"/>
            <rFont val="Tahoma"/>
            <family val="2"/>
          </rPr>
          <t xml:space="preserve"> er det fordi de udførte mængder er større end de budgetterede.
</t>
        </r>
        <r>
          <rPr>
            <sz val="10"/>
            <color indexed="23"/>
            <rFont val="Tahoma"/>
            <family val="2"/>
          </rPr>
          <t>Check om den mængde entreprenøren har oplyst som udført er korrekt.
Hvis ja, må du øge mængderne i kolonnen "Budget" så de er lig med eller større end den udførte mængde.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45" authorId="1" shapeId="0" xr:uid="{00000000-0006-0000-0300-000004000000}">
      <text>
        <r>
          <rPr>
            <b/>
            <sz val="16"/>
            <color indexed="81"/>
            <rFont val="Tahoma"/>
            <family val="2"/>
          </rPr>
          <t>Dette afsnit er ikke revideret.</t>
        </r>
      </text>
    </comment>
    <comment ref="A384" authorId="1" shapeId="0" xr:uid="{00000000-0006-0000-0300-000005000000}">
      <text>
        <r>
          <rPr>
            <b/>
            <sz val="16"/>
            <color indexed="81"/>
            <rFont val="Tahoma"/>
            <family val="2"/>
          </rPr>
          <t>Dette afsnit er ikke revideret.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Aagaard</author>
  </authors>
  <commentList>
    <comment ref="D54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Indeksregulering
</t>
        </r>
        <r>
          <rPr>
            <sz val="8"/>
            <color indexed="81"/>
            <rFont val="Tahoma"/>
            <family val="2"/>
          </rPr>
          <t>Prisoverslag beregner man typisk til enten (1) dags dato eller til (2) tyngdepunktet for udførelsesperioden.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Da vi til brug ved indstillinger normalt beregner overslaget pr. dags dato, skal du - med mindre andet er aftalt - kun indeksregulere, hvis de enhedspriser du har benyttet stammer fra et ældre projekt.
</t>
        </r>
        <r>
          <rPr>
            <sz val="8"/>
            <color indexed="23"/>
            <rFont val="Tahoma"/>
            <family val="2"/>
          </rPr>
          <t>I så fald skal det indeks du benytter være tyngdepunktet for udførelsesperioden. Ex.: Blev projektet igangsat i starten af oktober 2000 og afsluttet i slutningen af juni 2001 skal du benytte indeks for februar 2001 som er tyngdepunktet.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<sst xmlns="http://schemas.openxmlformats.org/spreadsheetml/2006/main" count="1608" uniqueCount="820">
  <si>
    <t>kr.</t>
  </si>
  <si>
    <t>JORDARBEJDER</t>
  </si>
  <si>
    <t>AFVANDING</t>
  </si>
  <si>
    <t>BUNDSIKRINGSLAG AF SAND OG GRUS</t>
  </si>
  <si>
    <t>UBUNDNE BÆRELAG AF STABILT GRUS</t>
  </si>
  <si>
    <t>VARMBLANDET ASFALT</t>
  </si>
  <si>
    <t>KØREBANEAFMÆRKNING</t>
  </si>
  <si>
    <t>AFMÆRKNINGSMATERIEL</t>
  </si>
  <si>
    <t>INVENTAR</t>
  </si>
  <si>
    <t>BEPLANTNING</t>
  </si>
  <si>
    <t>DIVERSE ARBEJDER</t>
  </si>
  <si>
    <t>EVENTUELLE TILLÆGSARBEJDER</t>
  </si>
  <si>
    <t>HP</t>
  </si>
  <si>
    <t>PO</t>
  </si>
  <si>
    <t>UP</t>
  </si>
  <si>
    <t>BETEGNELSE</t>
  </si>
  <si>
    <t>ENHED</t>
  </si>
  <si>
    <t>ANTAL ENHEDER</t>
  </si>
  <si>
    <t>ENHEDS-PRIS</t>
  </si>
  <si>
    <t>TOTAL</t>
  </si>
  <si>
    <t xml:space="preserve">Etablering, drift og rømning </t>
  </si>
  <si>
    <t>sum</t>
  </si>
  <si>
    <t xml:space="preserve">Færdselsregulerende foranstaltninger </t>
  </si>
  <si>
    <t xml:space="preserve">Håndtering og bortskaffelse af affald </t>
  </si>
  <si>
    <t xml:space="preserve"> I alt at overføre til side A</t>
  </si>
  <si>
    <t xml:space="preserve">Nedrivning </t>
  </si>
  <si>
    <t>m</t>
  </si>
  <si>
    <t>t</t>
  </si>
  <si>
    <t>Nedløbsbrønde, at opbryde og bortskaffe</t>
  </si>
  <si>
    <t>stk.</t>
  </si>
  <si>
    <t>Snydebrønde, at opbryde og bortskaffe</t>
  </si>
  <si>
    <t>Spulebrønde, at opbryde og bortskaffe</t>
  </si>
  <si>
    <t>Nedgangsbrønde, at opbryde og bortskaffe</t>
  </si>
  <si>
    <t>Stikledning , at opbryde og bortskaffe</t>
  </si>
  <si>
    <t>Sporvejsspor, inkl. traverser at opbryde og bortskaffe</t>
  </si>
  <si>
    <t>Levering og indbygning af allétræsmuld</t>
  </si>
  <si>
    <t>Levering og lægning af dræn</t>
  </si>
  <si>
    <t>Levering og sætning af nedløbsbrønde inkl. karm og rist</t>
  </si>
  <si>
    <t>Levering og udskiftning af rist og topstykke</t>
  </si>
  <si>
    <t>Levering og sætning af snydebrønde inkl. karm og rist</t>
  </si>
  <si>
    <t>Faste brønddæksler, at højderegulere</t>
  </si>
  <si>
    <t>Nedløbsriste, at højderegulere</t>
  </si>
  <si>
    <t>Øvrige mindre riste og dæksler, at højderegulere</t>
  </si>
  <si>
    <t>I alt at overføre til side A</t>
  </si>
  <si>
    <t>NSG II, at levere og udlægge i varierende tykkelse</t>
  </si>
  <si>
    <t>GSG II, at levere og udlægge i varierende tykkelse</t>
  </si>
  <si>
    <t>RODVENLIGE BÆRELAG</t>
  </si>
  <si>
    <t>Levering og indbygning af rodgrus, t = 50 cm</t>
  </si>
  <si>
    <t xml:space="preserve">Levering og lægning af fiberdug </t>
  </si>
  <si>
    <t>GRUSASFALTBETON (GAB)</t>
  </si>
  <si>
    <t>ASFALTBETON (AB)</t>
  </si>
  <si>
    <t>PULVERASFALT (PA)</t>
  </si>
  <si>
    <t>Reguleringspris, PA type 6t</t>
  </si>
  <si>
    <t>BROLÆGNING</t>
  </si>
  <si>
    <t>Brosten, fra depot og sætte i beton</t>
  </si>
  <si>
    <t>Brosten, at levere og sætte i beton</t>
  </si>
  <si>
    <t>1 række brosten, at levere og sætte i beton</t>
  </si>
  <si>
    <t>1 række brosten, fra depot og sætte i beton</t>
  </si>
  <si>
    <t>Chaussésten, fra depot og sætte i beton</t>
  </si>
  <si>
    <t>Chaussésten, at levere og sætte i beton</t>
  </si>
  <si>
    <t>Chaussésten, fra depot og sætte i grus</t>
  </si>
  <si>
    <t>Chaussésten, at levere og sætte i grus</t>
  </si>
  <si>
    <t>1 skifte chaussésten, fra depot og sætte i grus</t>
  </si>
  <si>
    <t>1 skifte chaussésten, at levere og sætte i grus</t>
  </si>
  <si>
    <t>3 rækker chaussésten, fra depot og sætte i grus</t>
  </si>
  <si>
    <t>3 rækker chaussésten, at levere og sætte i grus</t>
  </si>
  <si>
    <t>3 rækker chaussésten, fra depot og sætte i beton</t>
  </si>
  <si>
    <t>3 rækker chaussésten, at levere og sætte i beton</t>
  </si>
  <si>
    <t>Fasgranitkantsten, R&gt;25m, fra depot og sætte i beton</t>
  </si>
  <si>
    <t>Fasgranitkantsten, R&gt;25m, at levere og sætte i beton</t>
  </si>
  <si>
    <t>Kløvet granitkantsten, R&gt;25m, fra depot og sætte i beton</t>
  </si>
  <si>
    <t>Kløvet granitkantsten, R&gt;25m, at levere og sætte i beton</t>
  </si>
  <si>
    <t>BETONKANTSTEN, FLISER OG AFLØBSRENDER</t>
  </si>
  <si>
    <t>Københavnerfliser 625 x 800 x 70 mm, fra depot og lægge</t>
  </si>
  <si>
    <t>Fortovsvandrender, fra depot og lægge</t>
  </si>
  <si>
    <t>BORDUR- OG KANTSTENSENDER</t>
  </si>
  <si>
    <t>Affræsning af striber</t>
  </si>
  <si>
    <t>TERMOPLASTISK PLAN AFSTRIBNING, T = 3-5 mm</t>
  </si>
  <si>
    <t>10 cm brede kørebanelinier</t>
  </si>
  <si>
    <t>30 cm brede kørebanelinier</t>
  </si>
  <si>
    <t>50 cm brede spærreflader og fodgængerfelter</t>
  </si>
  <si>
    <t>Vigelinier (hajtænder)</t>
  </si>
  <si>
    <t>Pile, bogstaver og øvrige symboler, h = 2,5 m</t>
  </si>
  <si>
    <t>Opsætning af cykelstativer</t>
  </si>
  <si>
    <t>Opsætning af Københavnerbænke</t>
  </si>
  <si>
    <t>Formand</t>
  </si>
  <si>
    <t>time</t>
  </si>
  <si>
    <t>Brolægger</t>
  </si>
  <si>
    <t>Specialarbejder</t>
  </si>
  <si>
    <t>Gravekasse indtil 3 m´s dybde</t>
  </si>
  <si>
    <t>lbm</t>
  </si>
  <si>
    <t>Levering og udlægning/borttagning af køreplader</t>
  </si>
  <si>
    <t>Leje af køreplader</t>
  </si>
  <si>
    <t>Til- og afdækning med 50 mm vintermåtter</t>
  </si>
  <si>
    <t>Post</t>
  </si>
  <si>
    <t>Betegnelse</t>
  </si>
  <si>
    <t>I alt</t>
  </si>
  <si>
    <t>01</t>
  </si>
  <si>
    <t>ARBEJDSPLADS MV.</t>
  </si>
  <si>
    <t>02</t>
  </si>
  <si>
    <t>03</t>
  </si>
  <si>
    <t>04</t>
  </si>
  <si>
    <t>05</t>
  </si>
  <si>
    <t>UBUNDNE BÆRELAG AF STABILTGRUS</t>
  </si>
  <si>
    <t>07</t>
  </si>
  <si>
    <t>08</t>
  </si>
  <si>
    <t>09</t>
  </si>
  <si>
    <t>10</t>
  </si>
  <si>
    <t>11</t>
  </si>
  <si>
    <t>13</t>
  </si>
  <si>
    <t xml:space="preserve"> kr.</t>
  </si>
  <si>
    <t>Tillægs- / fradragspris for bygherrens alternativ jf. SB</t>
  </si>
  <si>
    <t>Kr.</t>
  </si>
  <si>
    <t>Underskrift</t>
  </si>
  <si>
    <t>Entreprenørens navn:</t>
  </si>
  <si>
    <t>Adresse:</t>
  </si>
  <si>
    <t>Telefon:</t>
  </si>
  <si>
    <t>Dato :</t>
  </si>
  <si>
    <t>Underskrift og stempel:</t>
  </si>
  <si>
    <t>06</t>
  </si>
  <si>
    <t>12</t>
  </si>
  <si>
    <t>DIVERSE ASFALTARBEJDER</t>
  </si>
  <si>
    <t>Kantfyldning ved kantsten langs cykelsti</t>
  </si>
  <si>
    <t>Kantfyldning ved kantsten langs heller</t>
  </si>
  <si>
    <t>BROSTEN, BORDURSTEN OG CHAUSSÉSTEN</t>
  </si>
  <si>
    <t>FJERNELSE AF EKSISTERENDE AFMÆRKNING</t>
  </si>
  <si>
    <t>Fjernelse af gul maling på granitkantsten</t>
  </si>
  <si>
    <t>Afmærkning med gul maling på granitkantsten</t>
  </si>
  <si>
    <t>Levering af presenninger</t>
  </si>
  <si>
    <t>Til- og afdækning med presenninger</t>
  </si>
  <si>
    <t>I alt at overføre til Budgetoverslag</t>
  </si>
  <si>
    <t>INDVIELSE</t>
  </si>
  <si>
    <t>Udført</t>
  </si>
  <si>
    <t>Beskrivelse af ydelser</t>
  </si>
  <si>
    <t>Kontrakt</t>
  </si>
  <si>
    <t>Enhed</t>
  </si>
  <si>
    <t>Antal enheder</t>
  </si>
  <si>
    <t>Enhedspris [kr.]</t>
  </si>
  <si>
    <t>Total pris [kr.]</t>
  </si>
  <si>
    <t>Renskæring af bordur- og granitkantstensender (kun for opbrudte sten)</t>
  </si>
  <si>
    <t>TRÆKRØR</t>
  </si>
  <si>
    <t>Budget</t>
  </si>
  <si>
    <t>Mængde-ændringer</t>
  </si>
  <si>
    <t>Mængde
i alt</t>
  </si>
  <si>
    <t>BELYSNING</t>
  </si>
  <si>
    <t>SIGNALANLÆG</t>
  </si>
  <si>
    <t>Nyt belysningsanlæg efter tilbud fra KE</t>
  </si>
  <si>
    <t>Københavnerbænke, leveret af KTK</t>
  </si>
  <si>
    <t>Tavler, leveret af KTK</t>
  </si>
  <si>
    <t>Flytning af eksist. P-automater</t>
  </si>
  <si>
    <t>Indvielse (~0,2% af de samlede udgifter)</t>
  </si>
  <si>
    <t>SALTBESKYTTELSE</t>
  </si>
  <si>
    <t>Hvis deponeringsafgifter betales af bygherren direkte til modtageanlægget</t>
  </si>
  <si>
    <t>Hvis deponeringsafgifter betales af bygherren gennem entreprenøren</t>
  </si>
  <si>
    <t>Afgravning og udsætning af jord som "Byjord"</t>
  </si>
  <si>
    <t>Udførelse af ledningsgrav for trækrør, b=30 cm, d=90 cm</t>
  </si>
  <si>
    <t>Disse to grå linier slettes, når valg af betalingsmåde er truffet</t>
  </si>
  <si>
    <t>Københavnerfliser 62,5 x 80 x 7 cm (fortovsfliser)</t>
  </si>
  <si>
    <t>Københavnerfliser 62,5 x 80 x 10 cm (kørebanefliser)</t>
  </si>
  <si>
    <r>
      <t>NB:</t>
    </r>
    <r>
      <rPr>
        <sz val="12"/>
        <color indexed="10"/>
        <rFont val="Arial"/>
        <family val="2"/>
      </rPr>
      <t xml:space="preserve"> Disse to linier skal slettes, hvis projektet ikke udbydes med alternativer</t>
    </r>
  </si>
  <si>
    <t>Færdselstavler</t>
  </si>
  <si>
    <t>Levering af saltbeskyttelse ("Bamseline plader")</t>
  </si>
  <si>
    <t>Levering af jernspyd til "Bamseline plader"</t>
  </si>
  <si>
    <t>Levering af saltbeskyttelse (halmmåtter)</t>
  </si>
  <si>
    <t>RÅJORDSARBEJDER</t>
  </si>
  <si>
    <t>Byjord klasse 2 og 3, deponeringsafgifter</t>
  </si>
  <si>
    <t>Byjord klasse 4, deponeringsafgifter</t>
  </si>
  <si>
    <t>STRØM TIL INFOSTANDERE</t>
  </si>
  <si>
    <t>Etablering af strøm til infostandere</t>
  </si>
  <si>
    <t>BEMÆRKNINGER</t>
  </si>
  <si>
    <t>Fasgranitkantsten, 1,0m&lt;R≤25m, at levere og sætte i beton</t>
  </si>
  <si>
    <t>Fasgranitkantsten, 0,5m≤R≤1m, fra depot og sætte i beton</t>
  </si>
  <si>
    <t>Fasgranitkantsten, 0,5m≤R≤1m, at levere og sætte i beton</t>
  </si>
  <si>
    <t>Kløvet granitkantsten, 1,0m&lt;R≤25m, at levere og sætte i beton</t>
  </si>
  <si>
    <t>Betonrabatkantsten, 1,0m&lt;R≤25m, at levere og sætte i beton</t>
  </si>
  <si>
    <t>Kløvet granitkantsten, 0,5m≤R≤1,0m, fra depot og sætte i beton</t>
  </si>
  <si>
    <t>Kløvet granitkantsten, 0,5m≤R≤1,0m, at levere og sætte i beton</t>
  </si>
  <si>
    <t>Betonrabatkantsten,  0,5m≤R≤1,0m, at levere og sætte i beton</t>
  </si>
  <si>
    <t>RÅJORD - AFGRAVNING OG UDSÆTNING AF IKKE-FORKLASSIFICERET JORD</t>
  </si>
  <si>
    <t>Byggepladsskilte, at hente i depot, opsætte, vedligeholde og nedtage</t>
  </si>
  <si>
    <t>Fasgranitkantsten, 1,0m&lt;R≤25m, fra depot og sætte i beton</t>
  </si>
  <si>
    <t>Kløvet granitkantsten, 1,0m&lt;R≤25m, fra depot og sætte i beton</t>
  </si>
  <si>
    <t xml:space="preserve">Lastvogn, 3-akslet med tip, grab og fører </t>
  </si>
  <si>
    <t>Tillægspris angives med plus, fradragspris med minus</t>
  </si>
  <si>
    <t>Affræsning af symboler</t>
  </si>
  <si>
    <r>
      <t>m</t>
    </r>
    <r>
      <rPr>
        <vertAlign val="superscript"/>
        <sz val="12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</si>
  <si>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3</t>
    </r>
  </si>
  <si>
    <r>
      <t>m</t>
    </r>
    <r>
      <rPr>
        <vertAlign val="superscript"/>
        <sz val="11.5"/>
        <rFont val="Arial"/>
        <family val="2"/>
      </rPr>
      <t>2</t>
    </r>
  </si>
  <si>
    <r>
      <t xml:space="preserve">Affaldsspande, model </t>
    </r>
    <r>
      <rPr>
        <sz val="11.5"/>
        <color indexed="10"/>
        <rFont val="Arial"/>
        <family val="2"/>
      </rPr>
      <t>[model skrives]</t>
    </r>
    <r>
      <rPr>
        <sz val="11.5"/>
        <rFont val="Arial"/>
        <family val="2"/>
      </rPr>
      <t xml:space="preserve"> leveret af</t>
    </r>
    <r>
      <rPr>
        <sz val="11.5"/>
        <color indexed="10"/>
        <rFont val="Arial"/>
        <family val="2"/>
      </rPr>
      <t xml:space="preserve"> [leverandør]</t>
    </r>
  </si>
  <si>
    <t>Projektnavn</t>
  </si>
  <si>
    <t>Projektnummer</t>
  </si>
  <si>
    <t xml:space="preserve">     ENTREPRENØRUDGIFTER</t>
  </si>
  <si>
    <t>-</t>
  </si>
  <si>
    <t>ENTREPRISESUM</t>
  </si>
  <si>
    <t>UFORUDSEELIGE / TILLÆGSARBEJDER</t>
  </si>
  <si>
    <t xml:space="preserve">     ENTREPRENØRUDGIFTER I ALT EXCL. MOMS</t>
  </si>
  <si>
    <t xml:space="preserve">     BYGHERRELEVERANCER</t>
  </si>
  <si>
    <t>I ALT</t>
  </si>
  <si>
    <t xml:space="preserve">     BYGHERRELEVERANCER I ALT EXCL. MOMS</t>
  </si>
  <si>
    <t xml:space="preserve">     PROJEKTERING, FAGTILSYN OG BYGGELEDELSE</t>
  </si>
  <si>
    <t xml:space="preserve">     INDEKSREGULERING  1)</t>
  </si>
  <si>
    <t>Nej</t>
  </si>
  <si>
    <t xml:space="preserve">    ANLÆGSUDGIFTER I ALT EXCL. MOMS</t>
  </si>
  <si>
    <t xml:space="preserve">     1) Beregnet efter Omkostningsindeks for anlæg af veje</t>
  </si>
  <si>
    <t>svarende til</t>
  </si>
  <si>
    <t>(fremskrevet fra sidst kendte indeks)</t>
  </si>
  <si>
    <t>NB:</t>
  </si>
  <si>
    <t xml:space="preserve">      (... opdateres automatisk med tallene nedenfor)</t>
  </si>
  <si>
    <t xml:space="preserve">  Samlet projektøkonomi - Overskud eller underskud?</t>
  </si>
  <si>
    <t xml:space="preserve">  UDGIFTER</t>
  </si>
  <si>
    <t xml:space="preserve">  FINANSIERING</t>
  </si>
  <si>
    <t xml:space="preserve">  Københavns Kommune, Anlægsbevilling</t>
  </si>
  <si>
    <t xml:space="preserve">  INDTÆGTER I ALT</t>
  </si>
  <si>
    <t>Eksempel</t>
  </si>
  <si>
    <t xml:space="preserve">  Indeks for priser benyttet i overslaget:</t>
  </si>
  <si>
    <t>december 2002</t>
  </si>
  <si>
    <t>Husk:</t>
  </si>
  <si>
    <t xml:space="preserve">  Indeks for tyngdepunktet af udførelsesperioden  1)</t>
  </si>
  <si>
    <t>januar 2004</t>
  </si>
  <si>
    <t>Regulering</t>
  </si>
  <si>
    <t>Tryk herunder for Hyperlink til indeks</t>
  </si>
  <si>
    <t xml:space="preserve">  1) Fremskrives retlinet fra sidst kendte indeks. Tryk på hyperlinket til højre for at se tabel og skema over indeks for anlæg af veje</t>
  </si>
  <si>
    <t>\\prk-srv-02\faelles$\Projekter\Alment\Økonomi\Generelt\Indeks for anlæg af veje.xls - 'Indeks (tabel)'!A1</t>
  </si>
  <si>
    <t>Indeksreg.</t>
  </si>
  <si>
    <t>Ja</t>
  </si>
  <si>
    <r>
      <t>Kun tal med</t>
    </r>
    <r>
      <rPr>
        <b/>
        <sz val="14"/>
        <color indexed="10"/>
        <rFont val="Arial"/>
        <family val="2"/>
      </rPr>
      <t xml:space="preserve"> rødt</t>
    </r>
    <r>
      <rPr>
        <b/>
        <sz val="14"/>
        <rFont val="Arial"/>
        <family val="2"/>
      </rPr>
      <t xml:space="preserve"> skal normalt indtastes manuelt; resten overføres automatisk</t>
    </r>
  </si>
  <si>
    <r>
      <t xml:space="preserve">Indeks/dato skal </t>
    </r>
    <r>
      <rPr>
        <b/>
        <sz val="10"/>
        <color indexed="10"/>
        <rFont val="Arial"/>
        <family val="2"/>
      </rPr>
      <t>ikke</t>
    </r>
    <r>
      <rPr>
        <sz val="10"/>
        <rFont val="Arial"/>
        <family val="2"/>
      </rPr>
      <t xml:space="preserve"> ændres manuelt…</t>
    </r>
  </si>
  <si>
    <r>
      <t xml:space="preserve">At revidere tal med </t>
    </r>
    <r>
      <rPr>
        <sz val="10"/>
        <color indexed="10"/>
        <rFont val="Arial"/>
        <family val="2"/>
      </rPr>
      <t>rødt</t>
    </r>
    <r>
      <rPr>
        <sz val="10"/>
        <rFont val="Arial"/>
        <family val="2"/>
      </rPr>
      <t>!</t>
    </r>
  </si>
  <si>
    <r>
      <t xml:space="preserve">  Indeksregulering</t>
    </r>
    <r>
      <rPr>
        <b/>
        <sz val="10"/>
        <color indexed="9"/>
        <rFont val="Arial"/>
        <family val="2"/>
      </rPr>
      <t xml:space="preserve"> </t>
    </r>
    <r>
      <rPr>
        <sz val="10"/>
        <color indexed="9"/>
        <rFont val="Arial"/>
        <family val="2"/>
      </rPr>
      <t>(hjælpeskema, medtages ikke på udskriften)</t>
    </r>
  </si>
  <si>
    <r>
      <t>Tryk</t>
    </r>
    <r>
      <rPr>
        <sz val="10"/>
        <color indexed="22"/>
        <rFont val="Webdings"/>
        <family val="1"/>
        <charset val="2"/>
      </rPr>
      <t xml:space="preserve"> 44</t>
    </r>
  </si>
  <si>
    <t>Bygherre:</t>
  </si>
  <si>
    <t>Københavns Kommune</t>
  </si>
  <si>
    <t xml:space="preserve">1. Udfyld alle felterne på paradigmets forside med projektets navn, nummer, dato mv. </t>
  </si>
  <si>
    <t>Paradigmet er udarbejdet af Københavns Kommune og kan frit anvendes, men i så fald uden ansvar for Københavns Kommune.</t>
  </si>
  <si>
    <t>Tjek om der er kommet en nyere version af paradigmet på www.kk.dk/vejpladspark</t>
  </si>
  <si>
    <t xml:space="preserve">2. Indsæt de beløb og oplysninger, der stemmer overens med det pågældende projekt. Du kan både slette og tilføje tekst efter behov. </t>
  </si>
  <si>
    <t>Firmanavn</t>
  </si>
  <si>
    <t>Adresse</t>
  </si>
  <si>
    <t>Postnummer og by</t>
  </si>
  <si>
    <t>Dato</t>
  </si>
  <si>
    <t>Rådgiver:</t>
  </si>
  <si>
    <t>3. Du kan indsætte eller fjerne rækker med gul baggrund ved at bruge knapperne "Indsæt række" eller "Slet række" i arkets øverste højre hjørne.</t>
  </si>
  <si>
    <t xml:space="preserve">4. Felter, hvor teksten ikke skal ændres er låst. Du kan dog ændre feltets baggrundsfarve, hvis du ønsker det. </t>
  </si>
  <si>
    <t>5. Tryk på knappen "Indtastning afsluttet" nedenfor.</t>
  </si>
  <si>
    <t>6. Nu kan du udskrive Tilbudslisten.</t>
  </si>
  <si>
    <r>
      <t xml:space="preserve">Sandblæsning af brosten </t>
    </r>
    <r>
      <rPr>
        <sz val="12"/>
        <color indexed="12"/>
        <rFont val="Arial"/>
        <family val="2"/>
      </rPr>
      <t>før/efter</t>
    </r>
    <r>
      <rPr>
        <sz val="12"/>
        <rFont val="Arial"/>
        <family val="2"/>
      </rPr>
      <t xml:space="preserve"> opbrydning</t>
    </r>
  </si>
  <si>
    <t>Afgravning og indbygning af muldjord</t>
  </si>
  <si>
    <t>Levering og indbygning af muldjord</t>
  </si>
  <si>
    <t>Sået græs</t>
  </si>
  <si>
    <t>Etablering af græs</t>
  </si>
  <si>
    <t>Pleje af græs i 2 år</t>
  </si>
  <si>
    <t>Levering og plantning af træer</t>
  </si>
  <si>
    <t>Levering og sætning af spulebrønde inkl. karm og dæksel</t>
  </si>
  <si>
    <t>Levering og sætning af nedgangsbrønde inkl. karm og dæksel</t>
  </si>
  <si>
    <t>Levering og lægning af stikledning, Ø 160 mm PP-SN8, dybde indtil 1,5 m under færdigt terræn</t>
  </si>
  <si>
    <t>Udskiftning af uegnet fyld</t>
  </si>
  <si>
    <t>Sand</t>
  </si>
  <si>
    <t>Singels</t>
  </si>
  <si>
    <t>Egnet råjord, fra entreprisen</t>
  </si>
  <si>
    <t>Bundsikringsgrus, at levere og udlægge, kvalitet II</t>
  </si>
  <si>
    <t>Bundsikringsgrus, t = 0,21 - 0,40 m</t>
  </si>
  <si>
    <t>Bundsikringsgrus, t = 0,11 - 0,20 m</t>
  </si>
  <si>
    <t xml:space="preserve">Bundsikringsgrus, varierende tykkelser </t>
  </si>
  <si>
    <t>Levering og sætning af vandingsrist</t>
  </si>
  <si>
    <t>30 cm bred afmærkning på asfaltramper</t>
  </si>
  <si>
    <t>Tavler og standere, at tage fra depot og genopstille</t>
  </si>
  <si>
    <t>Tavler og standere, at tage nye fra depot og opstille</t>
  </si>
  <si>
    <t>Rullegræs</t>
  </si>
  <si>
    <t>Afrigning af byggeplads</t>
  </si>
  <si>
    <t>Tilrigning af byggeplads</t>
  </si>
  <si>
    <t>Vinterforanstaltninger</t>
  </si>
  <si>
    <t>Levering og indbygning af råjord</t>
  </si>
  <si>
    <t>m³</t>
  </si>
  <si>
    <t>JORD - INDBYGNING / LEVERING</t>
  </si>
  <si>
    <t>ASFALTBETONBINDELAG (ABB)</t>
  </si>
  <si>
    <t>SKÆRVEMASTIKS (SMA)</t>
  </si>
  <si>
    <t>SEMIFLEKSIBELBELÆGNING (SFB)</t>
  </si>
  <si>
    <t>m²</t>
  </si>
  <si>
    <t>Reguleringspris AB type 8t</t>
  </si>
  <si>
    <t>Reguleringspris, PA type 8t</t>
  </si>
  <si>
    <t>Reguleringspris, SMA</t>
  </si>
  <si>
    <t>Reguleringspris, SFB</t>
  </si>
  <si>
    <t>GRANITKANTSTEN</t>
  </si>
  <si>
    <t>Antigraffitibehandling</t>
  </si>
  <si>
    <t xml:space="preserve">   ANLÆGSBUDGET</t>
  </si>
  <si>
    <t>Trækrør Ø110 mm PE, at levere og lægge</t>
  </si>
  <si>
    <t>Trækrør af PE (uanset dimension), at lægge</t>
  </si>
  <si>
    <t>Udførelse af ledningsgrav for trækrør, b=30 cm, d=45 cm</t>
  </si>
  <si>
    <t>LERET VEJGRUS ELLER TILSVARENDE</t>
  </si>
  <si>
    <t>KUNSTGRÆS</t>
  </si>
  <si>
    <t>FALDGUMMI</t>
  </si>
  <si>
    <t>FALDGRUS</t>
  </si>
  <si>
    <t>GRÆSARMERING</t>
  </si>
  <si>
    <t>METALKANT</t>
  </si>
  <si>
    <t>Sættevogn</t>
  </si>
  <si>
    <t>Pladevibrator</t>
  </si>
  <si>
    <t>Snerydning og saltning af arealer</t>
  </si>
  <si>
    <t>Saltning af arealer</t>
  </si>
  <si>
    <t>Levering af 50 mm vintermåtter</t>
  </si>
  <si>
    <t>Vintertillæg på stribearbejder</t>
  </si>
  <si>
    <t>Tillægspris til post 02.05.01 hvis Klasse 2/3</t>
  </si>
  <si>
    <t>Tillægspris til post 02.05.01 hvis Klasse 4</t>
  </si>
  <si>
    <r>
      <t xml:space="preserve">1 række brosten, savskåret og jetbrændt at levere og sætte i beton </t>
    </r>
    <r>
      <rPr>
        <sz val="11"/>
        <rFont val="Arial"/>
        <family val="2"/>
      </rPr>
      <t>(Københavneroverkørsel)</t>
    </r>
  </si>
  <si>
    <r>
      <t xml:space="preserve">2 rækker brosten, savskåret og jetbrændt at levere og sætte i beton </t>
    </r>
    <r>
      <rPr>
        <sz val="11"/>
        <rFont val="Arial"/>
        <family val="2"/>
      </rPr>
      <t>(Københavneroverkørsel mellem bordursten)</t>
    </r>
  </si>
  <si>
    <t>Bordursten 300 x 80 mm, fra depot og sætte i beton, længde 800-1000 mm</t>
  </si>
  <si>
    <t>Bordursten 300 x 80 mm, at levere og sætte i beton, længde 800-1000 mm</t>
  </si>
  <si>
    <r>
      <t>Bordursten 300 x 120 mm, at levere og sætte i beton, længde 800-1000 mm</t>
    </r>
    <r>
      <rPr>
        <sz val="11"/>
        <rFont val="Arial"/>
        <family val="2"/>
      </rPr>
      <t xml:space="preserve"> (Københavneroverkørsel)</t>
    </r>
  </si>
  <si>
    <r>
      <t>Bordursten 300 x 150 mm, at levere og sætte i beton, længde 800-1000 mm</t>
    </r>
    <r>
      <rPr>
        <sz val="11"/>
        <rFont val="Arial"/>
        <family val="2"/>
      </rPr>
      <t xml:space="preserve"> (Københavneroverkørsel)</t>
    </r>
  </si>
  <si>
    <r>
      <t xml:space="preserve">Udstøbe drænbetonplade </t>
    </r>
    <r>
      <rPr>
        <sz val="12"/>
        <color rgb="FF0000FF"/>
        <rFont val="Arial"/>
        <family val="2"/>
      </rPr>
      <t>150/200</t>
    </r>
    <r>
      <rPr>
        <sz val="12"/>
        <rFont val="Arial"/>
        <family val="2"/>
      </rPr>
      <t xml:space="preserve"> mm i overkørsel, inkl. opbygning af BSG og SG</t>
    </r>
  </si>
  <si>
    <t>Lbm.</t>
  </si>
  <si>
    <t>Lbm</t>
  </si>
  <si>
    <t>Stk.</t>
  </si>
  <si>
    <t>4000 x 200 x 10</t>
  </si>
  <si>
    <t>Tillæg for afgravning af jord m. brokker (inkl. deponeringsafgifter)</t>
  </si>
  <si>
    <t>Sprøjtesået græs</t>
  </si>
  <si>
    <t>Vildt- /naturgræs</t>
  </si>
  <si>
    <t>Levering og udskiftning af dæksel og topstykke</t>
  </si>
  <si>
    <t>Levering og lægning af stikledning, Ø 160 mm PP-SN8, dybde indtil 0,75 m under færdigt terræn</t>
  </si>
  <si>
    <t>Levering og lægning af stikledning, Ø 160 mm PP-SN8, dybde indtil 3,0 m under færdigt terræn</t>
  </si>
  <si>
    <t>Påboring på eksist. nedløbsbrønd</t>
  </si>
  <si>
    <t>Påboring på afløbsledning (HOFOR)</t>
  </si>
  <si>
    <t>Levering og indbygning af plastrodceller</t>
  </si>
  <si>
    <t>OB-Belægning</t>
  </si>
  <si>
    <t>Overfladebehandling med røde skærver, 5/8 mm</t>
  </si>
  <si>
    <t>Overfladebehandling med grå skærver, 5/8 mm</t>
  </si>
  <si>
    <t>Overfladebehandling med majsgule skærver, 5/8 mm</t>
  </si>
  <si>
    <t xml:space="preserve">Udtagning af borekerner </t>
  </si>
  <si>
    <t>Københavnerfliser 625 x 800 x 100 mm, fra depot og lægge (kørebanefliser)</t>
  </si>
  <si>
    <t>Taktile Københavnerfliser 625 x 800 x 70 mm, fra depot og lægge (v. fodgængerovergange)</t>
  </si>
  <si>
    <t>Tillæg ifm. ved gennemførelse af afstribnings-arbejder, hvor temperaturen er under 5 °C</t>
  </si>
  <si>
    <t>Opsætning af borner, pullerter og steler</t>
  </si>
  <si>
    <t>Levering og udlægning af leret vejgrus, t=100 mm</t>
  </si>
  <si>
    <t>Levering og udlægning af leret vejgrus, t=150 mm</t>
  </si>
  <si>
    <t>Underbygning i lecabeton under hvælvede kanter af gummibelægningen</t>
  </si>
  <si>
    <r>
      <t xml:space="preserve">Faldgrus, at levere og udlægge, </t>
    </r>
    <r>
      <rPr>
        <sz val="12"/>
        <color rgb="FF0000FF"/>
        <rFont val="Arial"/>
        <family val="2"/>
      </rPr>
      <t>legeområdeområde og ved gynge</t>
    </r>
  </si>
  <si>
    <t>Tørring af underlag inden etablering af 10 cm brede kørebanelinjer</t>
  </si>
  <si>
    <t>Tørring af underlag inden etablering af 30 cm brede kørebanelinjer</t>
  </si>
  <si>
    <t>Tørring af underlag inden etablering af 50 cm brede spærreflader og fodgængerfelter</t>
  </si>
  <si>
    <t>Tørring af underlag inden etablering af vigelinier (hajtænder)</t>
  </si>
  <si>
    <t>Tørring af underlag inden etablering af pile, bogstaver og øvrige symboler, h = 2,5 m</t>
  </si>
  <si>
    <t>Tørring af underlag inden etablering skaktern S32C</t>
  </si>
  <si>
    <t>Tørring af underlag inden etablering 30 cm bred afmærkning på cykelramper</t>
  </si>
  <si>
    <t>Tørring af underlag inden etablering blåt cykelbane felt</t>
  </si>
  <si>
    <t>Paradigme for Tilbudsliste (TBL)</t>
  </si>
  <si>
    <t>* Paradigme for Tilbudsliste (TBL)</t>
  </si>
  <si>
    <t>* Paradigme for liste over bygherreleverancer</t>
  </si>
  <si>
    <t>* Paradigme for budgetoverslag</t>
  </si>
  <si>
    <r>
      <t>Faldgummi,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farvet, levering og udlægning,  </t>
    </r>
    <r>
      <rPr>
        <sz val="12"/>
        <color rgb="FFFF0000"/>
        <rFont val="Arial"/>
        <family val="2"/>
      </rPr>
      <t>[XX]</t>
    </r>
    <r>
      <rPr>
        <sz val="12"/>
        <rFont val="Arial"/>
        <family val="2"/>
      </rPr>
      <t>-</t>
    </r>
    <r>
      <rPr>
        <sz val="12"/>
        <color rgb="FF0000FF"/>
        <rFont val="Arial"/>
        <family val="2"/>
      </rPr>
      <t>område</t>
    </r>
  </si>
  <si>
    <t>Naturstensfliser/belægning, at optage i depot eller kørt til anvist plads</t>
  </si>
  <si>
    <t>Chaussésten, at optage og lægge i depot eller kørt til anvist plads</t>
  </si>
  <si>
    <t>Bordursten, at optage og lægge i depot eller kørt til  anvist plads</t>
  </si>
  <si>
    <r>
      <t xml:space="preserve">Macadam, at opbryde og bortskaffe, </t>
    </r>
    <r>
      <rPr>
        <sz val="12"/>
        <color rgb="FFFF0000"/>
        <rFont val="Arial"/>
        <family val="2"/>
      </rPr>
      <t>[X]</t>
    </r>
    <r>
      <rPr>
        <sz val="12"/>
        <rFont val="Arial"/>
        <family val="2"/>
      </rPr>
      <t>mm&lt;t&lt;</t>
    </r>
    <r>
      <rPr>
        <sz val="12"/>
        <color rgb="FFFF0000"/>
        <rFont val="Arial"/>
        <family val="2"/>
      </rPr>
      <t>[X]</t>
    </r>
    <r>
      <rPr>
        <sz val="12"/>
        <rFont val="Arial"/>
        <family val="2"/>
      </rPr>
      <t>mm</t>
    </r>
  </si>
  <si>
    <t>Afgravning og udsætning af jord (ekskl. deponeringsafgifter som betales direkte af bygherren)</t>
  </si>
  <si>
    <t>Levering og sætning af sideløbsbrønde inkl. karm og rist</t>
  </si>
  <si>
    <r>
      <t xml:space="preserve">NSG II, at levere og indbygge i gangarealer,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</si>
  <si>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gangarealer,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</si>
  <si>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NSG II, at levere og indbygge i cykelsti,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</si>
  <si>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cykelsti,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</si>
  <si>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NSG II, at levere og indbygge i kørebanearealer,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</si>
  <si>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kørebanearealer,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</si>
  <si>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t>Levering og lægning af vandings-/udluftningsrør, Ø 80 mm PP-S</t>
  </si>
  <si>
    <t>Midlertidig asfaltkile langs kørebanekantsten, b = 150 mm, inkl. affræsning af kile</t>
  </si>
  <si>
    <t>Opsætning af affaldskurve</t>
  </si>
  <si>
    <r>
      <t xml:space="preserve">Pleje af træer i </t>
    </r>
    <r>
      <rPr>
        <sz val="12"/>
        <color rgb="FF0000FF"/>
        <rFont val="Arial"/>
        <family val="2"/>
      </rPr>
      <t>et / to</t>
    </r>
    <r>
      <rPr>
        <sz val="12"/>
        <rFont val="Arial"/>
        <family val="2"/>
      </rPr>
      <t xml:space="preserve"> år</t>
    </r>
  </si>
  <si>
    <r>
      <t xml:space="preserve">Vanding af træer i </t>
    </r>
    <r>
      <rPr>
        <sz val="12"/>
        <color rgb="FF0000FF"/>
        <rFont val="Arial"/>
        <family val="2"/>
      </rPr>
      <t xml:space="preserve">et / to </t>
    </r>
    <r>
      <rPr>
        <sz val="12"/>
        <rFont val="Arial"/>
        <family val="2"/>
      </rPr>
      <t>år</t>
    </r>
  </si>
  <si>
    <t>Projektleder</t>
  </si>
  <si>
    <t>Tavler inkl. stander, at optage og lægge i depot</t>
  </si>
  <si>
    <t>Tavler inkl. stander, at optage og bortskaffe</t>
  </si>
  <si>
    <t>Bænke at optage og lægge i depot</t>
  </si>
  <si>
    <t>Papirkurve at optage og lægge i depot</t>
  </si>
  <si>
    <t>Cykelstativer at optage og lægge i depot</t>
  </si>
  <si>
    <t>VEJLEDNING TIL PARADIGME FOR TBL</t>
  </si>
  <si>
    <t>Ovenstående tilbudssum er i henhold til udbudsmaterialet og eventuelle rettelsesblade udsendt i tilbudsperioden.</t>
  </si>
  <si>
    <t>Brosten, at optage og lægge i depot eller kørt til anvist plads</t>
  </si>
  <si>
    <t>Betonbelægningssten og -fliser, at opbryde og bortskaffe</t>
  </si>
  <si>
    <t>Dræn ø 80 mm</t>
  </si>
  <si>
    <t>Dræn ø 110 mm</t>
  </si>
  <si>
    <t xml:space="preserve">Tilslutning til eksisterende stikledning </t>
  </si>
  <si>
    <t>RÅJORD - AFGRAVNING OG BORTSKAFFELSE AF FORKLASSIFICERET JORD</t>
  </si>
  <si>
    <t>RÅJORD - AFGRAVNING OG BORTSKAFFELSE</t>
  </si>
  <si>
    <t>Færdigblandet gartnermacadam, levering og indbygning, t = 50 cm</t>
  </si>
  <si>
    <t>Levering og udlægning af kunstgræs uden et fjedrende underlag, strålængde 50-60 mm, inkl. underkonstruktion og nødvendigt fyldmateriale.</t>
  </si>
  <si>
    <t>Levering og udlægning af kunstgræs med et fjedrende underlag, strålængde 40 mm, inkl. underkonstruktion og nødvendigt fyldmateriale.</t>
  </si>
  <si>
    <t>Plast græsarmering (GA), at levere og udlægge</t>
  </si>
  <si>
    <t xml:space="preserve">Metalkant, at levere og udlægge </t>
  </si>
  <si>
    <t>Ingeniør</t>
  </si>
  <si>
    <t>Landmåler inkl. nødvendigt udstyr</t>
  </si>
  <si>
    <t>Dumper inkl. fører, til og med 3 tons</t>
  </si>
  <si>
    <t>Tromle inkl. fører, 1-2 tons</t>
  </si>
  <si>
    <t>Minigraver inkl. fører, under 4 tons</t>
  </si>
  <si>
    <t>Minigraver inkl. fører, 4-7 tons</t>
  </si>
  <si>
    <t>Rendegraver inkl. fører, 4x4, til og med 8 tons</t>
  </si>
  <si>
    <t>Gravemaskine inkl. fører, 10-20 tons</t>
  </si>
  <si>
    <t>Gravemaskine inkl. fører, over 20 tons</t>
  </si>
  <si>
    <t>Skiltevogn inkl. fører</t>
  </si>
  <si>
    <t>Afspærring godkendt til 50 km/t-zoner</t>
  </si>
  <si>
    <t>Betonrabatkantsten (lige), at levere og sætte i beton</t>
  </si>
  <si>
    <t xml:space="preserve">Bygherreleverence, hvor skal det stå? </t>
  </si>
  <si>
    <t>TBL – Bygherreleverencer?</t>
  </si>
  <si>
    <t>Granitkantsten, at optage og lægge i depot eller kørt til anvist plads</t>
  </si>
  <si>
    <t>Afgravning og bortskaffelse af jord, Klasse 1 (inkl.. deponeringsafgifter)</t>
  </si>
  <si>
    <t>Afgravning og bortskaffelse af jord, Klasse 2/3 (inkl.. deponeringsafgifter)</t>
  </si>
  <si>
    <t>Afgravning og udsætning af jord, Klasse 4 (inkl.. deponeringsafgifter)</t>
  </si>
  <si>
    <t>Egnet råjord, tilkørt, inkl. levering</t>
  </si>
  <si>
    <t>Midlertidig asfaltrampe i GAB, mellem fortov/cykelsti eller cykelsti/kørebane, b = 350 mm, inkl. affræsning af midlertidig rampe</t>
  </si>
  <si>
    <t>Lastvogn, 4-akslet med tip, grab og fører</t>
  </si>
  <si>
    <t>Lastvogn, 4-akslet med kærre og fører</t>
  </si>
  <si>
    <t>Gravemaskine med hydraulikhammer inkl. fører</t>
  </si>
  <si>
    <t>Gummihjulslæsser inkl. fører</t>
  </si>
  <si>
    <t xml:space="preserve">  Anlægsudgifter i alt ekskl.. moms</t>
  </si>
  <si>
    <t>Alle beløb er i DKK ekskl.. moms</t>
  </si>
  <si>
    <r>
      <t>Tilbud</t>
    </r>
    <r>
      <rPr>
        <sz val="12"/>
        <rFont val="Arial"/>
        <family val="2"/>
      </rPr>
      <t xml:space="preserve"> Undertegnede entreprenør tilbyder herved at udføre nedenstående ydelser til de angivne priser ekskl.. moms i henhold til udbudsmateriale af </t>
    </r>
    <r>
      <rPr>
        <sz val="12"/>
        <color indexed="10"/>
        <rFont val="Arial"/>
        <family val="2"/>
      </rPr>
      <t>[måned år]</t>
    </r>
    <r>
      <rPr>
        <sz val="12"/>
        <rFont val="Arial"/>
        <family val="2"/>
      </rPr>
      <t xml:space="preserve">. </t>
    </r>
  </si>
  <si>
    <t>Tilbudet udgør et samlet beløb ekskl.. moms på kr.: (skriver kr.)</t>
  </si>
  <si>
    <t>stk./døgn</t>
  </si>
  <si>
    <t>GAB 0, type 11, std. vejbitumen, 90 kg/m²</t>
  </si>
  <si>
    <t>GAB 0, type 16, std. vejbitumen, 110 kg/m²</t>
  </si>
  <si>
    <t>GAB I, std. vejbitumen, t=40-200 mm, (opretning i kørebane)</t>
  </si>
  <si>
    <t>Reguleringspris GAB I, std. vejbitumen</t>
  </si>
  <si>
    <t>AB 6t, polymermodificeret, på cykelsti, gangareal, heller, 50 kg/m2 (kun på affræset underlag)</t>
  </si>
  <si>
    <t xml:space="preserve">AB 8t, std. Vejbitumen 60 kg/m2 (Veje uden tung, kanaliseret og vridende trafik)
</t>
  </si>
  <si>
    <t>Reguleringspris AB type 6t</t>
  </si>
  <si>
    <t>SFB 11, std. vejbitumen, 40 mm</t>
  </si>
  <si>
    <t xml:space="preserve">Permanent asfaltrampe i AB 8t, std. vejbitumen, mellem fortov/cykelsti eller cykelsti/kørebane, b = 350 mm, </t>
  </si>
  <si>
    <t xml:space="preserve">Permanent asfaltrampe i AB 8t, std. vejbitumen, med GAB kerne mellem fortov/cykelsti eller cykelsti/kørebane, b = 350 mm, </t>
  </si>
  <si>
    <t>Reguleringspris, PA type 11t</t>
  </si>
  <si>
    <t>SMA 8, polymermodificeret bitum (PmB), 60 kg/m²</t>
  </si>
  <si>
    <t>AB 6t, polymermodificeret, på cykelsti, gangareal, heller, 45 kg/m2</t>
  </si>
  <si>
    <r>
      <t>GAB I, std. vejbitumen, 180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Kørebanebærelag</t>
    </r>
  </si>
  <si>
    <r>
      <t>GAB I, std. vejbitumen, 180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cykelsti, gangareal, heller</t>
    </r>
  </si>
  <si>
    <r>
      <t>GAB I, std. vejbitumen, 405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, </t>
    </r>
  </si>
  <si>
    <r>
      <t>GAB I, std. vejbitumen, 560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</t>
    </r>
  </si>
  <si>
    <r>
      <t>PA 6t, std. vejbitumen 45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Fortov, cykelsti, kørebane, (lav trafikintensitet)</t>
    </r>
  </si>
  <si>
    <r>
      <t>PA 6t, std. vejbitumen,  50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Fortov, cykelsti, kørebane (lav trafikintensitet, kun på affræset underlag)</t>
    </r>
  </si>
  <si>
    <r>
      <t>PA 6t, std. vejbitumen, 45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fortov</t>
    </r>
  </si>
  <si>
    <r>
      <t>PA 8t, std. vejbitumen, 70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(lav trafikintensitet, fortovs for- og bagkanter)</t>
    </r>
  </si>
  <si>
    <r>
      <t>m</t>
    </r>
    <r>
      <rPr>
        <sz val="12"/>
        <rFont val="Calibri"/>
        <family val="2"/>
      </rPr>
      <t>²</t>
    </r>
  </si>
  <si>
    <t>AB 8t, std. vejbitumen, t= 15-40 mm, (opretning i kørebane)</t>
  </si>
  <si>
    <t>Montør-/teknikertime inkl. servicevogn, normal tid</t>
  </si>
  <si>
    <t>Montør-/teknikertime inkl. servicevogn, overtid</t>
  </si>
  <si>
    <t>Montør-/teknikertime inkl. servicevogn, nat og weekend</t>
  </si>
  <si>
    <t>Mødetime</t>
  </si>
  <si>
    <t>Projekteringstime</t>
  </si>
  <si>
    <t>Dokumentation</t>
  </si>
  <si>
    <t>Projekttime</t>
  </si>
  <si>
    <t xml:space="preserve">Testtime </t>
  </si>
  <si>
    <t>Programmeringstime</t>
  </si>
  <si>
    <t>Øvrig ingeniørtime</t>
  </si>
  <si>
    <t>Gravetime</t>
  </si>
  <si>
    <t>Liftvogn</t>
  </si>
  <si>
    <t>Lastvogn med kran</t>
  </si>
  <si>
    <t>Lastvogn med grab</t>
  </si>
  <si>
    <t xml:space="preserve">Søge grav efter blokstik </t>
  </si>
  <si>
    <t>Opstart for styrede underboringer under 50 meter</t>
  </si>
  <si>
    <t>Styret underboring ekskl.. rør ≤ 63mm</t>
  </si>
  <si>
    <t>Styret underboring ekskl.. rør ≤ 110mm</t>
  </si>
  <si>
    <t>Kabelgrav, fliseoverflade</t>
  </si>
  <si>
    <t>Kabelgrav, Græs</t>
  </si>
  <si>
    <t>Kabelgrav, Beton</t>
  </si>
  <si>
    <t>Kabelgrav, asfaltoverflade</t>
  </si>
  <si>
    <t>4 stk. trækrør Ø110 mm PE, at levere og lægge</t>
  </si>
  <si>
    <t>3" stålrør, at levere og lægge</t>
  </si>
  <si>
    <t>Ny kabelblok</t>
  </si>
  <si>
    <t>Anstilling til forlægelse af kabelblok</t>
  </si>
  <si>
    <t>stk</t>
  </si>
  <si>
    <t>Kabelblokforlængelse pr m</t>
  </si>
  <si>
    <t>Blokforlængelse: 3 stk. á 2 rør</t>
  </si>
  <si>
    <t xml:space="preserve">Blokforlængelse: 5 stk. á 4 rør </t>
  </si>
  <si>
    <t xml:space="preserve">Blokforlængelse: 1 stk. á 6 rør (to lag) </t>
  </si>
  <si>
    <t xml:space="preserve">Blokforlængelse: 5 stk. á 6 rør (to lag; 3+3) </t>
  </si>
  <si>
    <t xml:space="preserve">Blokforlængelse: 1 stk. á 7 rør (to lag; 4+3) </t>
  </si>
  <si>
    <t xml:space="preserve">Blokforlængelse: 9 stk. á 7 rør (to lag; 4+3) </t>
  </si>
  <si>
    <t xml:space="preserve">Blokforlængelse: 1 stk. á 8 rør </t>
  </si>
  <si>
    <t xml:space="preserve">Blokforlængelse: 4 stk. á 8 rør (to lag; 4+4) </t>
  </si>
  <si>
    <t xml:space="preserve">Blokforlængelse: 1 stk. á 14 rør (to lag; 10+4) </t>
  </si>
  <si>
    <t xml:space="preserve">Blokforlængelse: 1 stk. á 16 rør (to lag; 8+8) </t>
  </si>
  <si>
    <t xml:space="preserve">Blokforlængelse: 2 stk. á 19 rør (to lag; 12+7) </t>
  </si>
  <si>
    <t xml:space="preserve">Blokforlængelse: 1 stk. á 28 rør </t>
  </si>
  <si>
    <t>Styreapparat, programmeret, opstillet og tilsluttet</t>
  </si>
  <si>
    <t>Styreapparat, flytning op til 10 m, inkl. tilslutning med nye kabler</t>
  </si>
  <si>
    <t>Styreapparat, nedtagning</t>
  </si>
  <si>
    <t>Vejside udstyr (C-ITS)</t>
  </si>
  <si>
    <t>Udstyr indbygget i køretøj (C-ITS)</t>
  </si>
  <si>
    <t>Trafikledelseskamera</t>
  </si>
  <si>
    <t>Detektor - type 1</t>
  </si>
  <si>
    <t>Detektor - type 2</t>
  </si>
  <si>
    <t>Detektor - type 3</t>
  </si>
  <si>
    <t>Detektor - type 4</t>
  </si>
  <si>
    <t>Detektor - type 5</t>
  </si>
  <si>
    <t>Detektor - type 6</t>
  </si>
  <si>
    <t>Detektor - type 7</t>
  </si>
  <si>
    <t>Detektor - type 8</t>
  </si>
  <si>
    <t>Detektor - type 9</t>
  </si>
  <si>
    <t>Signalkabel 7 korer</t>
  </si>
  <si>
    <t>Signalkabel 14 korer</t>
  </si>
  <si>
    <t>Signalkabel 27 korer</t>
  </si>
  <si>
    <t>Signalkabel 37 korer</t>
  </si>
  <si>
    <t>Forlængelse af signalkabel, 7 korer</t>
  </si>
  <si>
    <t>Forlængelse af signalkabel, 14 korer</t>
  </si>
  <si>
    <t>Forlængelse af signalkabel, 27 korer</t>
  </si>
  <si>
    <t>Forlængelse af signalkabel, 37 korer</t>
  </si>
  <si>
    <t>Fiber konnetering</t>
  </si>
  <si>
    <t>Ledningspåvisning</t>
  </si>
  <si>
    <t>Levering og oplægning af kabel for wirehængt lyskurv</t>
  </si>
  <si>
    <t>Cat 6 data kabel</t>
  </si>
  <si>
    <t>Cat 6 data kabel midlertidig installation</t>
  </si>
  <si>
    <t>3G modem</t>
  </si>
  <si>
    <t>4G modem</t>
  </si>
  <si>
    <t>DSL modem</t>
  </si>
  <si>
    <t xml:space="preserve">Lyskurv ekskl. Lanterner </t>
  </si>
  <si>
    <t>LED-lanterne, 3-lys</t>
  </si>
  <si>
    <t>LED-lanterne, 2-lys</t>
  </si>
  <si>
    <t>LED-lanterne, 1-lys</t>
  </si>
  <si>
    <t>LED-lanterne, 3-lys cyklist</t>
  </si>
  <si>
    <t>LED-lanterne, 1-lys cyklist</t>
  </si>
  <si>
    <t>Bagplade til signaler, 3 lys</t>
  </si>
  <si>
    <t>Afskærmning til lysgiverne – almindelig</t>
  </si>
  <si>
    <t>Afskærmning til lysgiverne - lang</t>
  </si>
  <si>
    <t>Af- og påmontering af signallanterner</t>
  </si>
  <si>
    <t>Levering og montering af DSI beslag</t>
  </si>
  <si>
    <t xml:space="preserve">Levering og montering af arm til lanterne </t>
  </si>
  <si>
    <t>Levering og montering af hætte til mast</t>
  </si>
  <si>
    <t>Mast Video 9 meter</t>
  </si>
  <si>
    <t>Mast Video 9 meter, med 20 cm forlængelse for placering op ad kantsten</t>
  </si>
  <si>
    <t>Fundament til videomast</t>
  </si>
  <si>
    <t xml:space="preserve">Mast, normal </t>
  </si>
  <si>
    <t>Mast, normal inkl. påsvejst fodplade 50x50 cm</t>
  </si>
  <si>
    <t xml:space="preserve">Mast, lang  </t>
  </si>
  <si>
    <t>Mast, lang inkl. påsvejst fodplade 100x100 cm</t>
  </si>
  <si>
    <t>Mast, stor galge</t>
  </si>
  <si>
    <t>Mast, lille galge</t>
  </si>
  <si>
    <t>Mast for lydsignal / fodgængertryk</t>
  </si>
  <si>
    <t>Fodgængertryk</t>
  </si>
  <si>
    <t>Lydsignal for blinde og svagsynede - med fodgængertryk og Rfid</t>
  </si>
  <si>
    <t>Lydsignal for blinde og svagsynede - med fodgængertryk</t>
  </si>
  <si>
    <t>Lydsignal for blinde og svagsynede - uden fodgængertryk</t>
  </si>
  <si>
    <t>Nedtagning af mast, fodgængertryk</t>
  </si>
  <si>
    <t>Nedtagning af mast, normal</t>
  </si>
  <si>
    <t>Nedtagning af mast, lang</t>
  </si>
  <si>
    <t>Nedtagning af mast, lille galge</t>
  </si>
  <si>
    <t>Nedtagning af mast, video</t>
  </si>
  <si>
    <t>Nedtagning af mast, stor galge</t>
  </si>
  <si>
    <t>Udkørselstrykknap</t>
  </si>
  <si>
    <t>O</t>
  </si>
  <si>
    <t>Tillægspris for at genanvende betonfliser pr. flise</t>
  </si>
  <si>
    <t>Tillægspris for levering af fabriksbeton med HVO som brændstof i betonbilen</t>
  </si>
  <si>
    <t>Tillægspris for levering af ”grøn” kantstensbeton for poster 08.01.01-07</t>
  </si>
  <si>
    <t>Tillægspris per kørt km til materialefragt mellem arbejdsstedet og KMC med HVO som brændstof</t>
  </si>
  <si>
    <t>km</t>
  </si>
  <si>
    <t>Afdeling for Mobilitet, Klimatilpasning og Byvedligehold</t>
  </si>
  <si>
    <t>GENFUGNING INDEN 1-ÅRS GENNEMGANG</t>
  </si>
  <si>
    <t>Genfugning inden 1-årsgennemgang  [m2]</t>
  </si>
  <si>
    <t>ABB  type 11, polymermodificeret bitumen (PmB, 40/100-75) [X] kg/m² (tung/intensiv trafik)</t>
  </si>
  <si>
    <t>ABB type 16, polymermodificeret bitumen (PmB, 40/100-75) [X] kg/m² (tung/intensiv trafik)</t>
  </si>
  <si>
    <t>lbm/m2</t>
  </si>
  <si>
    <t>Asfaltslidlag på brosten, at opbryde og køre til KMC i Nordhavnen</t>
  </si>
  <si>
    <t>Støbeasfalt på beton, at opbryde og køre til KMC i Nordhavnen, t = 40-80 mm</t>
  </si>
  <si>
    <t>Asfalt, at opbryde og køre til KMC i Nordhavnen, t = 50 - 100 mm</t>
  </si>
  <si>
    <t>Asfalt, at opbryde og køre til KMC i Nordhavnen, t = 100 - 200 mm</t>
  </si>
  <si>
    <t>Asfalt, at opbryde og køre til KMC i Nordhavnen, t = 200 - 300 mm</t>
  </si>
  <si>
    <t>Betonbelægning, at opbryde og køre til KMC i Nordhavnen, t = 200 - 300 mm</t>
  </si>
  <si>
    <t>Betonkantsten, at opbryde og køre til KMC i Nordhavnen</t>
  </si>
  <si>
    <t>Skæring af asfalt med diamantskive, t = 0 - 100 mm</t>
  </si>
  <si>
    <t>Skæring af asfalt og beton med diamantskive, t = 0 - 200 mm</t>
  </si>
  <si>
    <t>Skæring af asfalt og beton med diamantskive, t = 0 - 300</t>
  </si>
  <si>
    <t>Skæring af asfalt og beton med diamantskive, t = 0 - 400</t>
  </si>
  <si>
    <t>Skæring af asfalt og beton med diamantskive, t = 0 - 500</t>
  </si>
  <si>
    <t>Skæring af asfalt og beton med diamantskive, t &gt; 500 mm, ekstra pr. 5 cm</t>
  </si>
  <si>
    <t>Pullert, at optage og lægge i depot, inkl. evt. fundament</t>
  </si>
  <si>
    <t>Fundament til P-automat, at optage og lægge i depot eller kørt på anvist plads</t>
  </si>
  <si>
    <t>Rækværk, at optage og bortskaffe, inkl. evt. fundament</t>
  </si>
  <si>
    <t>Beskyttelse af eksisterende træer</t>
  </si>
  <si>
    <t>Rydning af beplantning</t>
  </si>
  <si>
    <t>Asfalt/beton, at opbryde og køre til KMC i Nordhavnen, t = 0 - 400 mm ekskl. deponeringsafgifter</t>
  </si>
  <si>
    <t>Asfalt/beton, at opbryde og køre til KMC i Nordhavnen, t = 0 - 500 mm ekskl. deponeringsafgifter</t>
  </si>
  <si>
    <t>FORBEREDENDE ARBEJDER</t>
  </si>
  <si>
    <t>OPBRYDNING</t>
  </si>
  <si>
    <r>
      <t>GAB I, std. vejbitumen, 350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, </t>
    </r>
  </si>
  <si>
    <t>AB 8t, std. Vejbitumen 70 kg/m2  (Veje uden tung, kanaliseret og vridende trafik)  (på affræst underlag)</t>
  </si>
  <si>
    <t>SMA 11, polymermodificeret bitumen (PmB),  100 kg/m² (på affræst underlag)</t>
  </si>
  <si>
    <t>SMA 8, 40/100-75, 60 kg/m2.</t>
  </si>
  <si>
    <t>SMA 8, 40/100-75, 70 kg/m2. (på affræst underlag)</t>
  </si>
  <si>
    <t>SMA 8, polymermodificeret bitum (PmB), 70 kg/m² (på affræst underlag)</t>
  </si>
  <si>
    <t>SMA 11, polymermodificeret (PmB), 90 kg/m2</t>
  </si>
  <si>
    <t>Affræsning, asfalt for aftrapning før udlægning af GAB-lag</t>
  </si>
  <si>
    <t>Affræsning, beton for aftrapning før udlægning af GAB-lag</t>
  </si>
  <si>
    <t>Affræsning, asfalt før udlægning af slidlag</t>
  </si>
  <si>
    <t>FUNDERING</t>
  </si>
  <si>
    <t>AFSTIVNING AF BYGGEGRUBE</t>
  </si>
  <si>
    <t>Afstivning af byggegrube</t>
  </si>
  <si>
    <t>Midlertidig afstivning med spunsvæg</t>
  </si>
  <si>
    <t>TØRHOLDELSE</t>
  </si>
  <si>
    <t>Tørholdelse</t>
  </si>
  <si>
    <t>FUNDAMENTSBETON</t>
  </si>
  <si>
    <t>Renselag</t>
  </si>
  <si>
    <r>
      <t xml:space="preserve">Ekstra fundamentsbeton </t>
    </r>
    <r>
      <rPr>
        <sz val="12"/>
        <color rgb="FFFF0000"/>
        <rFont val="Arial"/>
        <family val="2"/>
      </rPr>
      <t>(betonkvalitet)</t>
    </r>
  </si>
  <si>
    <r>
      <t xml:space="preserve">Grovbeton - undervandsstøbning </t>
    </r>
    <r>
      <rPr>
        <sz val="12"/>
        <color rgb="FFFF0000"/>
        <rFont val="Arial"/>
        <family val="2"/>
      </rPr>
      <t>(betonkvalitet)</t>
    </r>
  </si>
  <si>
    <r>
      <t>m</t>
    </r>
    <r>
      <rPr>
        <vertAlign val="superscript"/>
        <sz val="12"/>
        <color theme="1"/>
        <rFont val="Arial"/>
        <family val="2"/>
      </rPr>
      <t>3</t>
    </r>
  </si>
  <si>
    <t>Etablering af brøndfundament</t>
  </si>
  <si>
    <t>RAMMEDE PÆLE</t>
  </si>
  <si>
    <t>Anstilling for ramning af pæle</t>
  </si>
  <si>
    <r>
      <t>Prøveramning af pæle</t>
    </r>
    <r>
      <rPr>
        <sz val="12"/>
        <color rgb="FFFF0000"/>
        <rFont val="Arial"/>
        <family val="2"/>
      </rPr>
      <t xml:space="preserve"> (materiale, dimension, længde)</t>
    </r>
  </si>
  <si>
    <r>
      <t xml:space="preserve">Ramning af pæle </t>
    </r>
    <r>
      <rPr>
        <sz val="12"/>
        <color rgb="FFFF0000"/>
        <rFont val="Arial"/>
        <family val="2"/>
      </rPr>
      <t>(materiale, dimension, længde)</t>
    </r>
  </si>
  <si>
    <r>
      <t xml:space="preserve">Påsvejsning af stødjern til forlængelse m.v. af </t>
    </r>
    <r>
      <rPr>
        <sz val="12"/>
        <color rgb="FFFF0000"/>
        <rFont val="Arial"/>
        <family val="2"/>
      </rPr>
      <t>xx</t>
    </r>
  </si>
  <si>
    <t>kg</t>
  </si>
  <si>
    <r>
      <t xml:space="preserve">Forlængelse af </t>
    </r>
    <r>
      <rPr>
        <sz val="12"/>
        <color rgb="FFFF0000"/>
        <rFont val="Arial"/>
        <family val="2"/>
      </rPr>
      <t>[XX] x [XX]</t>
    </r>
    <r>
      <rPr>
        <sz val="12"/>
        <rFont val="Arial"/>
        <family val="2"/>
      </rPr>
      <t xml:space="preserve"> mm jernbetonpæle ved påstøbning</t>
    </r>
  </si>
  <si>
    <t>Videreramning af pæle</t>
  </si>
  <si>
    <t>Videreramning af pæle med rammeged</t>
  </si>
  <si>
    <t>Efterramning af pæle</t>
  </si>
  <si>
    <t>Efterramning af oprammede pæle</t>
  </si>
  <si>
    <t>BOREDE PÆLE</t>
  </si>
  <si>
    <t>Anstilling for borede pæle</t>
  </si>
  <si>
    <r>
      <t>Etablering af borede betonpæle ø</t>
    </r>
    <r>
      <rPr>
        <sz val="12"/>
        <color rgb="FFFF0000"/>
        <rFont val="Arial"/>
        <family val="2"/>
      </rPr>
      <t>[XX]</t>
    </r>
    <r>
      <rPr>
        <sz val="12"/>
        <rFont val="Arial"/>
        <family val="2"/>
      </rPr>
      <t>, ekskl. armering og beton</t>
    </r>
  </si>
  <si>
    <t>SPUNSVÆGGE</t>
  </si>
  <si>
    <t>Anstilling for ramning af spuns</t>
  </si>
  <si>
    <r>
      <t xml:space="preserve">Spunsvæg, </t>
    </r>
    <r>
      <rPr>
        <sz val="12"/>
        <color rgb="FFFF0000"/>
        <rFont val="Arial"/>
        <family val="2"/>
      </rPr>
      <t>(type, W</t>
    </r>
    <r>
      <rPr>
        <vertAlign val="subscript"/>
        <sz val="12"/>
        <color rgb="FFFF0000"/>
        <rFont val="Arial"/>
        <family val="2"/>
      </rPr>
      <t>el</t>
    </r>
    <r>
      <rPr>
        <sz val="12"/>
        <color rgb="FFFF0000"/>
        <rFont val="Arial"/>
        <family val="2"/>
      </rPr>
      <t>=[XX], stålstyrke [XX])</t>
    </r>
  </si>
  <si>
    <r>
      <t xml:space="preserve">Jordanker </t>
    </r>
    <r>
      <rPr>
        <sz val="12"/>
        <color rgb="FFFF0000"/>
        <rFont val="Arial"/>
        <family val="2"/>
      </rPr>
      <t>(dimension, type)</t>
    </r>
  </si>
  <si>
    <r>
      <t xml:space="preserve">Etablering af dødmandsanker, </t>
    </r>
    <r>
      <rPr>
        <sz val="12"/>
        <color rgb="FFFF0000"/>
        <rFont val="Arial"/>
        <family val="2"/>
      </rPr>
      <t>(dimension)</t>
    </r>
    <r>
      <rPr>
        <sz val="12"/>
        <rFont val="Arial"/>
        <family val="2"/>
      </rPr>
      <t>, ekskl. beton og armering</t>
    </r>
  </si>
  <si>
    <t>Katodisk beskyttelse af stålspunsvægge</t>
  </si>
  <si>
    <t>Nedskæring af spuns</t>
  </si>
  <si>
    <t>Forboring af spuns</t>
  </si>
  <si>
    <t>Stålstræk på spunsvæg</t>
  </si>
  <si>
    <t>STILLADS OG FORM</t>
  </si>
  <si>
    <t>FORM FOR BETONSTØBNINGER, INKL. STILLADS</t>
  </si>
  <si>
    <t>Form for fundamenter og sætningsplader</t>
  </si>
  <si>
    <t>Form for søjler</t>
  </si>
  <si>
    <t>Form for vægge, fløje og støttemure</t>
  </si>
  <si>
    <t>Form for brodæk</t>
  </si>
  <si>
    <t>Form for kantbjælker</t>
  </si>
  <si>
    <t>Form for broender</t>
  </si>
  <si>
    <t>Indvendig form</t>
  </si>
  <si>
    <t>Form for ankerplader for dødemandsanker</t>
  </si>
  <si>
    <t>Form for hammer og påstøbning på spuns</t>
  </si>
  <si>
    <t>Gennemkørselsåbninger</t>
  </si>
  <si>
    <t>INDSTØBNINGSDELE</t>
  </si>
  <si>
    <t>Dryprør</t>
  </si>
  <si>
    <t>Broafløb</t>
  </si>
  <si>
    <t>Broafløbsledninger</t>
  </si>
  <si>
    <t>Kotebolt</t>
  </si>
  <si>
    <t>Indstøbningsdele for rækværker</t>
  </si>
  <si>
    <r>
      <t>Trækrør, ø</t>
    </r>
    <r>
      <rPr>
        <sz val="12"/>
        <color rgb="FFFF0000"/>
        <rFont val="Arial"/>
        <family val="2"/>
      </rPr>
      <t>[XX]</t>
    </r>
  </si>
  <si>
    <t>Årstalsplader</t>
  </si>
  <si>
    <t>SÆNKNING AF BRO OG AFSKÆRMNING</t>
  </si>
  <si>
    <t>Sænkning af bro</t>
  </si>
  <si>
    <t>SLAP ARMERING</t>
  </si>
  <si>
    <t>RIBBESTÅL</t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</si>
  <si>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fundamenter og sætningsplader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</si>
  <si>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søjler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</si>
  <si>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vægge, fløje og støttemure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</si>
  <si>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brodæk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</si>
  <si>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kantbjælker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</si>
  <si>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ankerplader for dødmandsanker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</si>
  <si>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sekantpælevægge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</si>
  <si>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hammer og påstøbning på spuns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</si>
  <si>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borede pæle</t>
    </r>
  </si>
  <si>
    <r>
      <t>Ribbestål B</t>
    </r>
    <r>
      <rPr>
        <sz val="12"/>
        <color rgb="FFFF0000"/>
        <rFont val="Arial"/>
        <family val="2"/>
      </rPr>
      <t>XXX</t>
    </r>
    <r>
      <rPr>
        <sz val="12"/>
        <rFont val="Arial"/>
        <family val="2"/>
      </rPr>
      <t xml:space="preserve"> i fundament for skråningsbefæstelser</t>
    </r>
  </si>
  <si>
    <t>Kabelstole</t>
  </si>
  <si>
    <t>MONTERING AF ANKRE</t>
  </si>
  <si>
    <t>Montering af ankre, ≤ Ø10</t>
  </si>
  <si>
    <t>Montering af ankre, Ø12</t>
  </si>
  <si>
    <t>Montering af ankre, Ø16</t>
  </si>
  <si>
    <t>Montering af ankre, Ø20</t>
  </si>
  <si>
    <t>Rustfri armering</t>
  </si>
  <si>
    <t>Rustfri armering i sætningsplader</t>
  </si>
  <si>
    <t>Rustfri armering i kantbjælker</t>
  </si>
  <si>
    <t>SPÆNDT ARMERING</t>
  </si>
  <si>
    <t>FORSPÆNDINGSKABLER</t>
  </si>
  <si>
    <r>
      <t xml:space="preserve">Linekabler, </t>
    </r>
    <r>
      <rPr>
        <sz val="12"/>
        <color rgb="FFFF0000"/>
        <rFont val="Arial"/>
        <family val="2"/>
      </rPr>
      <t>(system, dimension)</t>
    </r>
  </si>
  <si>
    <r>
      <t xml:space="preserve">Forankringssæt </t>
    </r>
    <r>
      <rPr>
        <sz val="12"/>
        <color rgb="FFFF0000"/>
        <rFont val="Arial"/>
        <family val="2"/>
      </rPr>
      <t xml:space="preserve">(dimension) </t>
    </r>
  </si>
  <si>
    <t>BETON</t>
  </si>
  <si>
    <t>Beton i fundamenter og sætningsplader</t>
  </si>
  <si>
    <t>Beton i søjler</t>
  </si>
  <si>
    <t>Beton i vægge, fløje og støttemure</t>
  </si>
  <si>
    <t>Beton i brodæk</t>
  </si>
  <si>
    <t>Beton i kantbjælker</t>
  </si>
  <si>
    <t>Beton i ankerplader for dødmandsanker</t>
  </si>
  <si>
    <t>Beton i sekantpælevægge</t>
  </si>
  <si>
    <t>Beton i hammer og påstøbning på spuns</t>
  </si>
  <si>
    <t>Beton i borede pæle</t>
  </si>
  <si>
    <t>Beton i fundament for skråningsbefæstelser</t>
  </si>
  <si>
    <t>PROFILERINGSBETON</t>
  </si>
  <si>
    <t>Profileringsbeton på o.s. brodæk, variabel tykkelse, t = 50-150 mm</t>
  </si>
  <si>
    <t>Profileringslag på o.s. brodæk, kunststofmodificeret cementmørtel, t = 0-50 mm</t>
  </si>
  <si>
    <t>BETONREPARATION</t>
  </si>
  <si>
    <t>KUNSTSTOFMODIFICERET CEMENTMØRTEL</t>
  </si>
  <si>
    <t>Specialmørtelreparation af lodret flade, t=0-20 mm, levering og reparation</t>
  </si>
  <si>
    <t>S</t>
  </si>
  <si>
    <t>Specialmørtelreparation af lodret flade, t=21-40 mm, levering og reparation</t>
  </si>
  <si>
    <t>Specialmørtelreparation af lodret flade, t=41-70 mm, levering og reparation</t>
  </si>
  <si>
    <t>Specialmørtelreparation af lodret flade, t=71-100 mm, levering og reparation</t>
  </si>
  <si>
    <t>Specialmørtelreparation af vandret flade, oppe fra og ned, t=0-20 mm, levering og reparation</t>
  </si>
  <si>
    <t>Specialmørtelreparation af vandret flade, oppe fra og ned, t=21-40 mm, levering og reparation</t>
  </si>
  <si>
    <t>Specialmørtelreparation af vandret flade, oppe fra og ned, t=41-70 mm, levering og reparation</t>
  </si>
  <si>
    <t>Specialmørtelreparation af vandret flade, oppe fra og ned, t=71-100 mm, levering og reparation</t>
  </si>
  <si>
    <t>Specialmørtelreparation af vandret flade, nede fra og op, t=0-20 mm, levering og reparation</t>
  </si>
  <si>
    <t>Specialmørtelreparation af vandret flade, nede fra og op, t=21-40 mm, levering og reparation</t>
  </si>
  <si>
    <t>Specialmørtelreparation af vandret flade, nede fra og op, t=41-70 mm, levering og reparation</t>
  </si>
  <si>
    <t>Specialmørtelreparation af vandret flade, nede fra og op, t=71-100 mm, levering og reparation</t>
  </si>
  <si>
    <t>SPRØJTESTØBNING</t>
  </si>
  <si>
    <t>Anstilling for sprøjtebeton</t>
  </si>
  <si>
    <t>Sprøjtestøbning af vandret flade, nedefra og op, 0 - 100 mm</t>
  </si>
  <si>
    <t>Sprøjtestøbning af vandret flade, nedefra og op, 101 - 200 mm</t>
  </si>
  <si>
    <t>Sprøjtestøbning af lodret flade, 0 - 100 mm</t>
  </si>
  <si>
    <t>Sprøjtestøbning af lodret flade, 101 - 200 mm</t>
  </si>
  <si>
    <t>BETONELEMENTER</t>
  </si>
  <si>
    <r>
      <t xml:space="preserve">Fremstilling og transport af præfab. Betonelement </t>
    </r>
    <r>
      <rPr>
        <sz val="12"/>
        <color rgb="FFFF0000"/>
        <rFont val="Arial"/>
        <family val="2"/>
      </rPr>
      <t>(navn, type)</t>
    </r>
  </si>
  <si>
    <r>
      <t xml:space="preserve">Montering af præfab. Betonelement, </t>
    </r>
    <r>
      <rPr>
        <sz val="12"/>
        <color rgb="FFFF0000"/>
        <rFont val="Arial"/>
        <family val="2"/>
      </rPr>
      <t>(navn, type)</t>
    </r>
  </si>
  <si>
    <t>OVERFLADEBEHANDLING AF BETON</t>
  </si>
  <si>
    <t>OVEFLADEBEHANDLING AF BETON</t>
  </si>
  <si>
    <t>Silikatmalebehandling (system 93-1)</t>
  </si>
  <si>
    <t>Acrylplastmalebehandling (system 93-3)</t>
  </si>
  <si>
    <t>Acrylplasttykfilmmalebehandling (system 93-4)</t>
  </si>
  <si>
    <t>Uelastisk acrylmodificeret cementsvummebehandling (system 96-5)</t>
  </si>
  <si>
    <t>Elastisk acrylmodificeret cementsvummebehandling (system 93-6)</t>
  </si>
  <si>
    <t>KUNSTSTOFBASERET FUGTISOLERING</t>
  </si>
  <si>
    <t>Kunststofbaseret fugtisolering, type V</t>
  </si>
  <si>
    <t>BITUMENBASERET FUGTISOLERING</t>
  </si>
  <si>
    <t>FUGTISOLERING MED POLYMERBITUMENPLADER, type IVa</t>
  </si>
  <si>
    <t>Klargøring af betonoverflader for svejsede fugtisoleringsprodukter</t>
  </si>
  <si>
    <t>Grunding</t>
  </si>
  <si>
    <t>Afretning af overflade med skrabespartling</t>
  </si>
  <si>
    <t>F</t>
  </si>
  <si>
    <t>Forbrug af skrabespartelmasse</t>
  </si>
  <si>
    <t>Fugtisolering, type IVa</t>
  </si>
  <si>
    <t>KLEMSKINNE</t>
  </si>
  <si>
    <t>Klemskinneinddækning langs kantbjælke</t>
  </si>
  <si>
    <t>TYND ISOLATION</t>
  </si>
  <si>
    <t>Tynd isolation</t>
  </si>
  <si>
    <t>BROBELÆGNING</t>
  </si>
  <si>
    <t>DRÆNLAG</t>
  </si>
  <si>
    <t>ÅAB, åben asfaltbeton, t=20 mm</t>
  </si>
  <si>
    <t>BESKYTTELSESLAG OG PROFILERINGSLAG</t>
  </si>
  <si>
    <t>Modificeret asfaltbeton, ABM, type c, t=45 mm</t>
  </si>
  <si>
    <r>
      <t xml:space="preserve">Profileringslag, </t>
    </r>
    <r>
      <rPr>
        <sz val="12"/>
        <color rgb="FFFF0000"/>
        <rFont val="Arial"/>
        <family val="2"/>
      </rPr>
      <t>(type)</t>
    </r>
    <r>
      <rPr>
        <sz val="12"/>
        <rFont val="Arial"/>
        <family val="2"/>
      </rPr>
      <t>, varierende tykkelse</t>
    </r>
  </si>
  <si>
    <t>SLIDLAG</t>
  </si>
  <si>
    <t>SMA 6+8, SRS, mod. 40/100-75, t=35 mm</t>
  </si>
  <si>
    <t>AB type 6t, B 330/430, t=25 mm</t>
  </si>
  <si>
    <t>DRÆNKANAL</t>
  </si>
  <si>
    <t>Drænkanal af åben kunststofbeton,</t>
  </si>
  <si>
    <t>KUNSTSTOFBELÆGNING</t>
  </si>
  <si>
    <t>Kunststofbelægning</t>
  </si>
  <si>
    <t>Støbte fuger</t>
  </si>
  <si>
    <t>Stenfyldt fuge</t>
  </si>
  <si>
    <t>Støbt fuge</t>
  </si>
  <si>
    <t>ELASTISKE FUGER</t>
  </si>
  <si>
    <t>FUGEMASSER</t>
  </si>
  <si>
    <t>Fugemasse type A - 20x20 med klæbebrydende bundlag</t>
  </si>
  <si>
    <t>Fugemasse type B - 20x20 med klæbebrydende bundlag</t>
  </si>
  <si>
    <t>LEJER</t>
  </si>
  <si>
    <t>ELASTOMERLEJER</t>
  </si>
  <si>
    <t>Elastomerlejer, levering og indbygning</t>
  </si>
  <si>
    <t>BROAUTOVÆRN- OG RÆKVÆRKER</t>
  </si>
  <si>
    <t>BROAUTOVÆRN</t>
  </si>
  <si>
    <r>
      <t xml:space="preserve">Levering og montering af nyt broautoværn </t>
    </r>
    <r>
      <rPr>
        <sz val="12"/>
        <color rgb="FF0000FF"/>
        <rFont val="Arial"/>
        <family val="2"/>
      </rPr>
      <t>med/uden</t>
    </r>
    <r>
      <rPr>
        <sz val="12"/>
        <rFont val="Arial"/>
        <family val="2"/>
      </rPr>
      <t xml:space="preserve"> rækværksfunktion </t>
    </r>
    <r>
      <rPr>
        <sz val="12"/>
        <color rgb="FFFF0000"/>
        <rFont val="Arial"/>
        <family val="2"/>
      </rPr>
      <t>(styrkeklasse)</t>
    </r>
  </si>
  <si>
    <t>Nedtagning af eksisterende broautoværn</t>
  </si>
  <si>
    <t>Nedtagning og bortskafffelse af eksisterende broautoværn</t>
  </si>
  <si>
    <t>Genopsætning af broautoværn</t>
  </si>
  <si>
    <t>Nedføringer, tilbageføringer, endestykker, dilatationer, specialstolper, forstærkede fag ved broender m.m.</t>
  </si>
  <si>
    <t>Mekanisk afrensning / Højtryksspuling / Sandsvirpning / Sandblæsning</t>
  </si>
  <si>
    <t>Maling</t>
  </si>
  <si>
    <t>Etablering af betonfundamenter</t>
  </si>
  <si>
    <t>BRORÆKVÆRK</t>
  </si>
  <si>
    <t>Levering og montering af nyt brorækværk</t>
  </si>
  <si>
    <t>Nedtagning af eksisterende brorækværk</t>
  </si>
  <si>
    <t>Nedtagning og bortskafffelse af eksisterende brorækværk</t>
  </si>
  <si>
    <t>Genopsætning af brorækværk</t>
  </si>
  <si>
    <t>ØRIGE BROARBEJDER</t>
  </si>
  <si>
    <t>FUGEKONSTRUKTIONER</t>
  </si>
  <si>
    <t>Levering og montering af dilatationsfuger</t>
  </si>
  <si>
    <t>SKRÅNINGS- OG RABATBEFÆSTELSER</t>
  </si>
  <si>
    <t>Skråningsbefæstelser</t>
  </si>
  <si>
    <t>Fundament for skråningsbefæstelser</t>
  </si>
  <si>
    <t>Levering og sætning af kantbegrænsningssten i jordfugtig beton</t>
  </si>
  <si>
    <t>Sætning af kantbegrænsningssten fra depot i jordfugtig beton</t>
  </si>
  <si>
    <t>BEKLÆDNING AF BETONOVERFLADER</t>
  </si>
  <si>
    <t>Beklædning af betonoverflader</t>
  </si>
  <si>
    <t>BEHANDLING AF BETONOVERFLADER</t>
  </si>
  <si>
    <t>Imprægnering af betonoverflader</t>
  </si>
  <si>
    <t>BROBELYSNING</t>
  </si>
  <si>
    <t>SÆRLIGE INSTALLATIONER</t>
  </si>
  <si>
    <t>OPBRYDNINGSARBEJDER</t>
  </si>
  <si>
    <t>Opbrydning og bortskaffelse af fugtisolering</t>
  </si>
  <si>
    <t>NEDBRYDNINGS-, BEHUGNINGS- OG AFRENSNINGSARBEJDER</t>
  </si>
  <si>
    <t>Behugning af lodret flade,  t=0-20 mm</t>
  </si>
  <si>
    <t>Behugning af lodret flade,  t=21-40 mm</t>
  </si>
  <si>
    <t>Behugning af lodret flade,  t=41-70 mm</t>
  </si>
  <si>
    <t>Behugning af lodret flade,  t=71-100 mm</t>
  </si>
  <si>
    <t>Behugning af vandret flade, oppe fra og ned,  t=0-20 mm</t>
  </si>
  <si>
    <t>Behugning af vandret flade, oppe fra og ned,  t=21-40 mm</t>
  </si>
  <si>
    <t>Behugning af vandret flade, oppe fra og ned,  t=41-70 mm</t>
  </si>
  <si>
    <t>Behugning af vandret flade, oppe fra og ned,  t=71-100 mm</t>
  </si>
  <si>
    <t>Behugning af vandret flade, nede fra og op,  t=0-20 mm</t>
  </si>
  <si>
    <t>Behugning af vandret flade, nede fra og op,  t=21-40 mm</t>
  </si>
  <si>
    <t>Behugning af vandret flade, nede fra og op,  t=41-70 mm</t>
  </si>
  <si>
    <t>Behugning af vandret flade, nede fra og op,  t=71-100 mm</t>
  </si>
  <si>
    <t>Nedbrydning og bortskaffelse af kantbjælker</t>
  </si>
  <si>
    <t>Afrensning af betonoverflader</t>
  </si>
  <si>
    <t>DRYPRØR</t>
  </si>
  <si>
    <t>Etablering af dryprør</t>
  </si>
  <si>
    <t>Sløjfning af dryprør</t>
  </si>
  <si>
    <t>FJERNELSE AF BEGRONING PÅ BETONOVERFLADER</t>
  </si>
  <si>
    <t>INJICERING AF REVNER</t>
  </si>
  <si>
    <t>Injicering af revner</t>
  </si>
  <si>
    <t>Injiceringsmateriale</t>
  </si>
  <si>
    <t>l</t>
  </si>
  <si>
    <t>Reparation af fuger mellem granitkvadre</t>
  </si>
  <si>
    <t>STÅLARBEJDER</t>
  </si>
  <si>
    <r>
      <t xml:space="preserve">Stål </t>
    </r>
    <r>
      <rPr>
        <sz val="12"/>
        <color rgb="FFFF0000"/>
        <rFont val="Arial"/>
        <family val="2"/>
      </rPr>
      <t>xx</t>
    </r>
  </si>
  <si>
    <t>OVERFLADEBEHANDLING AF STÅL</t>
  </si>
  <si>
    <t>VARMGALVANISERING AF STÅL</t>
  </si>
  <si>
    <t>Varmforzinkning af stål</t>
  </si>
  <si>
    <t>MALEBEHANDLING AF STÅL</t>
  </si>
  <si>
    <t>Malebehandling af stål</t>
  </si>
  <si>
    <t>ØVRIGE BROARBEJDER</t>
  </si>
  <si>
    <r>
      <t>Paradigmet for bro og tunnel er senest revideret den</t>
    </r>
    <r>
      <rPr>
        <sz val="12"/>
        <rFont val="Arial"/>
        <family val="2"/>
      </rPr>
      <t xml:space="preserve"> 23.03.2016</t>
    </r>
  </si>
  <si>
    <t>Tilbudssum i alt ekskl. moms</t>
  </si>
  <si>
    <r>
      <t>Dette paradigme er senest revideret den</t>
    </r>
    <r>
      <rPr>
        <sz val="12"/>
        <rFont val="Arial"/>
        <family val="2"/>
      </rPr>
      <t xml:space="preserve"> 30.09.2022</t>
    </r>
  </si>
  <si>
    <t xml:space="preserve">TBL for poster 20-41 er indføjet fra bro- og tunnelparadigmet. </t>
  </si>
  <si>
    <t>Ver25092023</t>
  </si>
  <si>
    <r>
      <t xml:space="preserve">Fossilreducerende tiltag i </t>
    </r>
    <r>
      <rPr>
        <i/>
        <sz val="12"/>
        <rFont val="Arial"/>
        <family val="2"/>
      </rPr>
      <t>vejgående</t>
    </r>
    <r>
      <rPr>
        <sz val="12"/>
        <rFont val="Arial"/>
        <family val="2"/>
      </rPr>
      <t xml:space="preserve"> maskiner</t>
    </r>
  </si>
  <si>
    <t>Klima-, Miljø- og Teknikforvaltningen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</si>
</sst>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_ * #,##0_ ;_ * \-#,##0_ ;_ * &quot;-&quot;??_ ;_ @_ "/>
    <numFmt numFmtId="166" formatCode="00"/>
    <numFmt numFmtId="167" formatCode="&quot;=&quot;\ 0.00"/>
    <numFmt numFmtId="168" formatCode="&quot;=&quot;\ 0.0%"/>
    <numFmt numFmtId="169" formatCode="0.0%"/>
    <numFmt numFmtId="170" formatCode="_(* #,##0.00_);_(* \(#,##0.00\);_(* &quot;-&quot;_);_(@_)"/>
    <numFmt numFmtId="171" formatCode="\$#,##0.00_);\(\$#,##0.00\)"/>
    <numFmt numFmtId="172" formatCode="\$#,##0_);\(\$#,##0\)"/>
    <numFmt numFmtId="173" formatCode="mmmm\ d\,\ yyyy"/>
    <numFmt numFmtId="174" formatCode="_ * #,##0.00_ ;_ * \-#,##0.00_ ;_ * &quot;-&quot;??_ ;_ @_ "/>
    <numFmt numFmtId="175" formatCode="#,##0.0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23"/>
      <name val="Tahoma"/>
      <family val="2"/>
    </font>
    <font>
      <u/>
      <sz val="10"/>
      <color indexed="23"/>
      <name val="Tahoma"/>
      <family val="2"/>
    </font>
    <font>
      <sz val="12"/>
      <color indexed="6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i/>
      <sz val="10"/>
      <color indexed="10"/>
      <name val="Tahoma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62"/>
      <name val="Arial"/>
      <family val="2"/>
    </font>
    <font>
      <vertAlign val="superscript"/>
      <sz val="12"/>
      <name val="Arial"/>
      <family val="2"/>
    </font>
    <font>
      <sz val="12"/>
      <color indexed="23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1.5"/>
      <name val="Arial"/>
      <family val="2"/>
    </font>
    <font>
      <vertAlign val="superscript"/>
      <sz val="11.5"/>
      <name val="Arial"/>
      <family val="2"/>
    </font>
    <font>
      <sz val="11.5"/>
      <color indexed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i/>
      <sz val="14"/>
      <name val="Arial"/>
      <family val="2"/>
    </font>
    <font>
      <sz val="12"/>
      <color indexed="9"/>
      <name val="Arial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23"/>
      <name val="Tahoma"/>
      <family val="2"/>
    </font>
    <font>
      <b/>
      <sz val="14"/>
      <color indexed="10"/>
      <name val="Arial"/>
      <family val="2"/>
    </font>
    <font>
      <sz val="8"/>
      <color indexed="23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22"/>
      <name val="Webdings"/>
      <family val="1"/>
      <charset val="2"/>
    </font>
    <font>
      <sz val="8"/>
      <name val="Arial"/>
      <family val="2"/>
    </font>
    <font>
      <b/>
      <sz val="11.5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sz val="12"/>
      <color indexed="12"/>
      <name val="Arial"/>
      <family val="2"/>
    </font>
    <font>
      <b/>
      <sz val="16"/>
      <color indexed="81"/>
      <name val="Tahoma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z val="11"/>
      <name val="Arial"/>
      <family val="2"/>
    </font>
    <font>
      <b/>
      <sz val="12"/>
      <color rgb="FF0000FF"/>
      <name val="Arial"/>
      <family val="2"/>
    </font>
    <font>
      <sz val="11"/>
      <name val="Gill Sans MT"/>
      <family val="2"/>
    </font>
    <font>
      <sz val="11"/>
      <color rgb="FF00B050"/>
      <name val="Gill Sans MT"/>
      <family val="2"/>
    </font>
    <font>
      <sz val="8"/>
      <name val="Gill Sans MT"/>
      <family val="2"/>
    </font>
    <font>
      <b/>
      <sz val="10"/>
      <color rgb="FF000000"/>
      <name val="Gill Sans MT"/>
      <family val="2"/>
    </font>
    <font>
      <sz val="12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2"/>
      <color rgb="FFFF0000"/>
      <name val="Arial"/>
      <family val="2"/>
    </font>
    <font>
      <i/>
      <sz val="12"/>
      <color rgb="FFFF0000"/>
      <name val="Arial"/>
      <family val="2"/>
    </font>
    <font>
      <b/>
      <i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9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>
      <protection locked="0"/>
    </xf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9" fontId="2" fillId="0" borderId="0" applyFill="0" applyBorder="0" applyAlignment="0" applyProtection="0"/>
    <xf numFmtId="37" fontId="2" fillId="0" borderId="0" applyFill="0" applyBorder="0" applyAlignment="0" applyProtection="0"/>
    <xf numFmtId="0" fontId="2" fillId="0" borderId="1" applyNumberFormat="0" applyFill="0" applyAlignment="0" applyProtection="0"/>
    <xf numFmtId="0" fontId="2" fillId="0" borderId="0"/>
    <xf numFmtId="0" fontId="1" fillId="0" borderId="0"/>
    <xf numFmtId="0" fontId="1" fillId="0" borderId="0"/>
    <xf numFmtId="174" fontId="2" fillId="0" borderId="0" applyFont="0" applyFill="0" applyBorder="0" applyAlignment="0" applyProtection="0"/>
    <xf numFmtId="9" fontId="65" fillId="0" borderId="0" applyFont="0" applyFill="0" applyBorder="0" applyAlignment="0" applyProtection="0"/>
  </cellStyleXfs>
  <cellXfs count="522">
    <xf numFmtId="0" fontId="0" fillId="0" borderId="0" xfId="0"/>
    <xf numFmtId="0" fontId="15" fillId="2" borderId="4" xfId="0" applyFont="1" applyFill="1" applyBorder="1" applyAlignment="1">
      <alignment horizontal="centerContinuous" vertical="top" wrapText="1"/>
    </xf>
    <xf numFmtId="0" fontId="15" fillId="2" borderId="6" xfId="0" applyFont="1" applyFill="1" applyBorder="1" applyAlignment="1">
      <alignment horizontal="centerContinuous" vertical="top" wrapText="1"/>
    </xf>
    <xf numFmtId="3" fontId="15" fillId="2" borderId="5" xfId="0" applyNumberFormat="1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4" fontId="15" fillId="2" borderId="7" xfId="0" applyNumberFormat="1" applyFont="1" applyFill="1" applyBorder="1" applyAlignment="1">
      <alignment horizontal="center" vertical="top" wrapText="1"/>
    </xf>
    <xf numFmtId="3" fontId="15" fillId="2" borderId="2" xfId="0" applyNumberFormat="1" applyFont="1" applyFill="1" applyBorder="1" applyAlignment="1">
      <alignment horizontal="center" vertical="top" wrapText="1"/>
    </xf>
    <xf numFmtId="3" fontId="15" fillId="2" borderId="8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wrapText="1"/>
    </xf>
    <xf numFmtId="166" fontId="21" fillId="0" borderId="11" xfId="0" applyNumberFormat="1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0" xfId="0" applyFont="1"/>
    <xf numFmtId="166" fontId="21" fillId="3" borderId="11" xfId="0" applyNumberFormat="1" applyFont="1" applyFill="1" applyBorder="1" applyAlignment="1" applyProtection="1">
      <alignment horizontal="center" vertical="top"/>
      <protection locked="0"/>
    </xf>
    <xf numFmtId="166" fontId="21" fillId="0" borderId="9" xfId="0" applyNumberFormat="1" applyFont="1" applyBorder="1" applyAlignment="1">
      <alignment horizontal="center" vertical="top"/>
    </xf>
    <xf numFmtId="166" fontId="21" fillId="0" borderId="10" xfId="0" applyNumberFormat="1" applyFont="1" applyBorder="1" applyAlignment="1">
      <alignment horizontal="center" vertical="top"/>
    </xf>
    <xf numFmtId="166" fontId="21" fillId="3" borderId="10" xfId="0" applyNumberFormat="1" applyFont="1" applyFill="1" applyBorder="1" applyAlignment="1" applyProtection="1">
      <alignment horizontal="center" vertical="top"/>
      <protection locked="0"/>
    </xf>
    <xf numFmtId="0" fontId="20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vertical="top"/>
    </xf>
    <xf numFmtId="166" fontId="21" fillId="0" borderId="9" xfId="0" applyNumberFormat="1" applyFont="1" applyBorder="1" applyAlignment="1">
      <alignment vertical="top" wrapText="1"/>
    </xf>
    <xf numFmtId="166" fontId="21" fillId="0" borderId="10" xfId="0" applyNumberFormat="1" applyFont="1" applyBorder="1" applyAlignment="1">
      <alignment vertical="top" wrapText="1"/>
    </xf>
    <xf numFmtId="166" fontId="21" fillId="0" borderId="22" xfId="0" applyNumberFormat="1" applyFont="1" applyBorder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166" fontId="21" fillId="0" borderId="27" xfId="0" applyNumberFormat="1" applyFont="1" applyBorder="1" applyAlignment="1">
      <alignment horizontal="center" vertical="top"/>
    </xf>
    <xf numFmtId="49" fontId="21" fillId="0" borderId="0" xfId="0" applyNumberFormat="1" applyFont="1" applyAlignment="1">
      <alignment vertical="top" wrapText="1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center" vertical="top"/>
    </xf>
    <xf numFmtId="2" fontId="21" fillId="0" borderId="0" xfId="0" applyNumberFormat="1" applyFont="1" applyAlignment="1">
      <alignment horizontal="center" vertical="top"/>
    </xf>
    <xf numFmtId="166" fontId="26" fillId="2" borderId="28" xfId="0" applyNumberFormat="1" applyFont="1" applyFill="1" applyBorder="1" applyAlignment="1">
      <alignment horizontal="center" vertical="top"/>
    </xf>
    <xf numFmtId="166" fontId="26" fillId="2" borderId="29" xfId="0" applyNumberFormat="1" applyFont="1" applyFill="1" applyBorder="1" applyAlignment="1">
      <alignment horizontal="center" vertical="top"/>
    </xf>
    <xf numFmtId="166" fontId="26" fillId="2" borderId="30" xfId="0" applyNumberFormat="1" applyFont="1" applyFill="1" applyBorder="1" applyAlignment="1">
      <alignment horizontal="center" vertical="top"/>
    </xf>
    <xf numFmtId="0" fontId="26" fillId="2" borderId="31" xfId="0" applyFont="1" applyFill="1" applyBorder="1" applyAlignment="1">
      <alignment horizontal="center" vertical="top" wrapText="1"/>
    </xf>
    <xf numFmtId="0" fontId="26" fillId="2" borderId="30" xfId="0" applyFont="1" applyFill="1" applyBorder="1" applyAlignment="1">
      <alignment horizontal="center" vertical="top" wrapText="1"/>
    </xf>
    <xf numFmtId="0" fontId="26" fillId="2" borderId="32" xfId="0" applyFont="1" applyFill="1" applyBorder="1" applyAlignment="1">
      <alignment horizontal="center" vertical="top" wrapText="1"/>
    </xf>
    <xf numFmtId="0" fontId="26" fillId="2" borderId="0" xfId="0" applyFont="1" applyFill="1" applyAlignment="1">
      <alignment vertical="top"/>
    </xf>
    <xf numFmtId="0" fontId="26" fillId="2" borderId="33" xfId="0" applyFont="1" applyFill="1" applyBorder="1" applyAlignment="1">
      <alignment horizontal="center" vertical="top"/>
    </xf>
    <xf numFmtId="0" fontId="27" fillId="0" borderId="0" xfId="0" applyFont="1" applyAlignment="1">
      <alignment vertical="top"/>
    </xf>
    <xf numFmtId="166" fontId="20" fillId="0" borderId="9" xfId="0" applyNumberFormat="1" applyFont="1" applyBorder="1" applyAlignment="1">
      <alignment horizontal="center" vertical="top"/>
    </xf>
    <xf numFmtId="166" fontId="20" fillId="0" borderId="10" xfId="0" applyNumberFormat="1" applyFont="1" applyBorder="1" applyAlignment="1">
      <alignment horizontal="center" vertical="top"/>
    </xf>
    <xf numFmtId="0" fontId="20" fillId="0" borderId="34" xfId="0" applyFont="1" applyBorder="1" applyAlignment="1">
      <alignment vertical="top" wrapText="1"/>
    </xf>
    <xf numFmtId="0" fontId="21" fillId="0" borderId="35" xfId="0" applyFont="1" applyBorder="1" applyAlignment="1">
      <alignment horizontal="center" vertical="top"/>
    </xf>
    <xf numFmtId="165" fontId="21" fillId="0" borderId="12" xfId="1" applyNumberFormat="1" applyFont="1" applyBorder="1" applyAlignment="1">
      <alignment horizontal="center" vertical="top"/>
    </xf>
    <xf numFmtId="165" fontId="21" fillId="0" borderId="11" xfId="1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0" fillId="0" borderId="36" xfId="0" applyFont="1" applyBorder="1" applyAlignment="1">
      <alignment vertical="top"/>
    </xf>
    <xf numFmtId="0" fontId="20" fillId="0" borderId="37" xfId="0" applyFont="1" applyBorder="1" applyAlignment="1">
      <alignment vertical="top"/>
    </xf>
    <xf numFmtId="0" fontId="21" fillId="0" borderId="34" xfId="0" applyFont="1" applyBorder="1" applyAlignment="1">
      <alignment vertical="top" wrapText="1"/>
    </xf>
    <xf numFmtId="166" fontId="21" fillId="3" borderId="9" xfId="0" applyNumberFormat="1" applyFont="1" applyFill="1" applyBorder="1" applyAlignment="1" applyProtection="1">
      <alignment horizontal="center" vertical="top"/>
      <protection locked="0"/>
    </xf>
    <xf numFmtId="49" fontId="28" fillId="3" borderId="34" xfId="0" applyNumberFormat="1" applyFont="1" applyFill="1" applyBorder="1" applyAlignment="1" applyProtection="1">
      <alignment vertical="top" wrapText="1"/>
      <protection locked="0"/>
    </xf>
    <xf numFmtId="0" fontId="28" fillId="3" borderId="10" xfId="0" applyFont="1" applyFill="1" applyBorder="1" applyAlignment="1" applyProtection="1">
      <alignment horizontal="center" vertical="top" wrapText="1"/>
      <protection locked="0"/>
    </xf>
    <xf numFmtId="0" fontId="28" fillId="3" borderId="35" xfId="0" applyFont="1" applyFill="1" applyBorder="1" applyAlignment="1" applyProtection="1">
      <alignment horizontal="center" vertical="top" wrapText="1"/>
      <protection locked="0"/>
    </xf>
    <xf numFmtId="165" fontId="21" fillId="3" borderId="12" xfId="1" applyNumberFormat="1" applyFont="1" applyFill="1" applyBorder="1" applyAlignment="1" applyProtection="1">
      <alignment horizontal="center" vertical="top"/>
      <protection locked="0"/>
    </xf>
    <xf numFmtId="165" fontId="21" fillId="3" borderId="11" xfId="1" applyNumberFormat="1" applyFont="1" applyFill="1" applyBorder="1" applyAlignment="1" applyProtection="1">
      <alignment horizontal="center" vertical="top"/>
      <protection locked="0"/>
    </xf>
    <xf numFmtId="0" fontId="12" fillId="3" borderId="37" xfId="0" applyFont="1" applyFill="1" applyBorder="1" applyAlignment="1" applyProtection="1">
      <alignment vertical="top"/>
      <protection locked="0"/>
    </xf>
    <xf numFmtId="0" fontId="21" fillId="0" borderId="37" xfId="0" applyFont="1" applyBorder="1" applyAlignment="1">
      <alignment vertical="top"/>
    </xf>
    <xf numFmtId="0" fontId="21" fillId="3" borderId="37" xfId="0" applyFont="1" applyFill="1" applyBorder="1" applyAlignment="1" applyProtection="1">
      <alignment vertical="top"/>
      <protection locked="0"/>
    </xf>
    <xf numFmtId="49" fontId="28" fillId="0" borderId="34" xfId="0" applyNumberFormat="1" applyFont="1" applyBorder="1" applyAlignment="1">
      <alignment vertical="top" wrapText="1"/>
    </xf>
    <xf numFmtId="0" fontId="28" fillId="0" borderId="10" xfId="0" applyFont="1" applyBorder="1" applyAlignment="1">
      <alignment horizontal="center" vertical="top" wrapText="1"/>
    </xf>
    <xf numFmtId="0" fontId="28" fillId="0" borderId="35" xfId="0" applyFont="1" applyBorder="1" applyAlignment="1">
      <alignment horizontal="center" vertical="top" wrapText="1"/>
    </xf>
    <xf numFmtId="165" fontId="21" fillId="0" borderId="34" xfId="1" applyNumberFormat="1" applyFont="1" applyBorder="1" applyAlignment="1">
      <alignment horizontal="center" vertical="top"/>
    </xf>
    <xf numFmtId="0" fontId="21" fillId="0" borderId="34" xfId="0" applyFont="1" applyBorder="1" applyAlignment="1">
      <alignment vertical="top"/>
    </xf>
    <xf numFmtId="0" fontId="21" fillId="0" borderId="35" xfId="0" applyFont="1" applyBorder="1" applyAlignment="1">
      <alignment vertical="top"/>
    </xf>
    <xf numFmtId="0" fontId="20" fillId="0" borderId="35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 wrapText="1"/>
    </xf>
    <xf numFmtId="0" fontId="30" fillId="0" borderId="35" xfId="0" applyFont="1" applyBorder="1" applyAlignment="1">
      <alignment horizontal="center" vertical="top" wrapText="1"/>
    </xf>
    <xf numFmtId="165" fontId="13" fillId="0" borderId="12" xfId="1" applyNumberFormat="1" applyFont="1" applyBorder="1" applyAlignment="1">
      <alignment horizontal="center" vertical="top"/>
    </xf>
    <xf numFmtId="165" fontId="13" fillId="0" borderId="11" xfId="1" applyNumberFormat="1" applyFont="1" applyBorder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13" fillId="0" borderId="37" xfId="0" applyFont="1" applyBorder="1" applyAlignment="1">
      <alignment vertical="top"/>
    </xf>
    <xf numFmtId="0" fontId="13" fillId="0" borderId="0" xfId="0" applyFont="1" applyAlignment="1">
      <alignment vertical="top"/>
    </xf>
    <xf numFmtId="165" fontId="21" fillId="0" borderId="11" xfId="1" applyNumberFormat="1" applyFont="1" applyFill="1" applyBorder="1" applyAlignment="1">
      <alignment horizontal="center" vertical="top"/>
    </xf>
    <xf numFmtId="166" fontId="21" fillId="0" borderId="20" xfId="0" applyNumberFormat="1" applyFont="1" applyBorder="1" applyAlignment="1">
      <alignment horizontal="center" vertical="top"/>
    </xf>
    <xf numFmtId="166" fontId="21" fillId="0" borderId="21" xfId="0" applyNumberFormat="1" applyFont="1" applyBorder="1" applyAlignment="1">
      <alignment horizontal="center" vertical="top"/>
    </xf>
    <xf numFmtId="0" fontId="20" fillId="0" borderId="38" xfId="0" applyFont="1" applyBorder="1" applyAlignment="1">
      <alignment vertical="top" wrapText="1"/>
    </xf>
    <xf numFmtId="0" fontId="21" fillId="0" borderId="39" xfId="0" applyFont="1" applyBorder="1" applyAlignment="1">
      <alignment horizontal="center" vertical="top"/>
    </xf>
    <xf numFmtId="165" fontId="21" fillId="0" borderId="23" xfId="1" applyNumberFormat="1" applyFont="1" applyBorder="1" applyAlignment="1">
      <alignment horizontal="center" vertical="top"/>
    </xf>
    <xf numFmtId="0" fontId="21" fillId="0" borderId="40" xfId="0" applyFont="1" applyBorder="1" applyAlignment="1">
      <alignment vertical="top"/>
    </xf>
    <xf numFmtId="0" fontId="18" fillId="0" borderId="0" xfId="0" applyFont="1" applyAlignment="1">
      <alignment vertical="top"/>
    </xf>
    <xf numFmtId="166" fontId="21" fillId="0" borderId="26" xfId="0" applyNumberFormat="1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1" fillId="0" borderId="41" xfId="7" applyFont="1" applyBorder="1"/>
    <xf numFmtId="0" fontId="21" fillId="0" borderId="0" xfId="7" applyFont="1"/>
    <xf numFmtId="0" fontId="18" fillId="0" borderId="41" xfId="7" applyFont="1" applyBorder="1"/>
    <xf numFmtId="0" fontId="21" fillId="0" borderId="0" xfId="7" applyFont="1" applyAlignment="1">
      <alignment vertical="center"/>
    </xf>
    <xf numFmtId="0" fontId="18" fillId="0" borderId="42" xfId="7" applyFont="1" applyBorder="1"/>
    <xf numFmtId="0" fontId="20" fillId="0" borderId="0" xfId="7" applyFont="1" applyAlignment="1">
      <alignment horizontal="left"/>
    </xf>
    <xf numFmtId="0" fontId="20" fillId="0" borderId="0" xfId="7" applyFont="1"/>
    <xf numFmtId="0" fontId="20" fillId="0" borderId="0" xfId="7" applyFont="1" applyAlignment="1">
      <alignment horizontal="right"/>
    </xf>
    <xf numFmtId="0" fontId="21" fillId="0" borderId="41" xfId="0" applyFont="1" applyBorder="1"/>
    <xf numFmtId="0" fontId="21" fillId="0" borderId="14" xfId="0" applyFont="1" applyBorder="1"/>
    <xf numFmtId="0" fontId="21" fillId="0" borderId="14" xfId="0" applyFont="1" applyBorder="1" applyAlignment="1">
      <alignment horizontal="right"/>
    </xf>
    <xf numFmtId="3" fontId="21" fillId="0" borderId="14" xfId="0" applyNumberFormat="1" applyFont="1" applyBorder="1"/>
    <xf numFmtId="4" fontId="21" fillId="0" borderId="14" xfId="0" applyNumberFormat="1" applyFont="1" applyBorder="1"/>
    <xf numFmtId="0" fontId="21" fillId="0" borderId="42" xfId="0" applyFont="1" applyBorder="1"/>
    <xf numFmtId="3" fontId="21" fillId="0" borderId="0" xfId="0" applyNumberFormat="1" applyFont="1"/>
    <xf numFmtId="4" fontId="27" fillId="0" borderId="0" xfId="0" applyNumberFormat="1" applyFont="1" applyAlignment="1">
      <alignment horizontal="right" vertical="top"/>
    </xf>
    <xf numFmtId="4" fontId="21" fillId="0" borderId="43" xfId="7" applyNumberFormat="1" applyFont="1" applyBorder="1"/>
    <xf numFmtId="4" fontId="21" fillId="0" borderId="0" xfId="0" applyNumberFormat="1" applyFont="1"/>
    <xf numFmtId="0" fontId="21" fillId="0" borderId="0" xfId="7" quotePrefix="1" applyFont="1" applyAlignment="1">
      <alignment horizontal="left"/>
    </xf>
    <xf numFmtId="4" fontId="21" fillId="0" borderId="0" xfId="7" applyNumberFormat="1" applyFont="1"/>
    <xf numFmtId="0" fontId="21" fillId="0" borderId="41" xfId="0" applyFont="1" applyBorder="1" applyProtection="1">
      <protection locked="0"/>
    </xf>
    <xf numFmtId="0" fontId="31" fillId="0" borderId="0" xfId="7" applyFont="1" applyAlignment="1" applyProtection="1">
      <alignment horizontal="right"/>
      <protection locked="0"/>
    </xf>
    <xf numFmtId="3" fontId="22" fillId="0" borderId="0" xfId="0" applyNumberFormat="1" applyFont="1" applyProtection="1">
      <protection locked="0"/>
    </xf>
    <xf numFmtId="4" fontId="22" fillId="0" borderId="0" xfId="7" applyNumberFormat="1" applyFont="1" applyProtection="1">
      <protection locked="0"/>
    </xf>
    <xf numFmtId="0" fontId="21" fillId="0" borderId="42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44" xfId="0" applyFont="1" applyBorder="1" applyProtection="1">
      <protection locked="0"/>
    </xf>
    <xf numFmtId="0" fontId="33" fillId="0" borderId="45" xfId="7" applyFont="1" applyBorder="1" applyAlignment="1" applyProtection="1">
      <alignment horizontal="right"/>
      <protection locked="0"/>
    </xf>
    <xf numFmtId="0" fontId="33" fillId="0" borderId="45" xfId="0" applyFont="1" applyBorder="1" applyProtection="1">
      <protection locked="0"/>
    </xf>
    <xf numFmtId="0" fontId="33" fillId="0" borderId="45" xfId="7" applyFont="1" applyBorder="1" applyProtection="1">
      <protection locked="0"/>
    </xf>
    <xf numFmtId="0" fontId="21" fillId="0" borderId="46" xfId="0" applyFont="1" applyBorder="1" applyProtection="1">
      <protection locked="0"/>
    </xf>
    <xf numFmtId="0" fontId="21" fillId="0" borderId="41" xfId="7" applyFont="1" applyBorder="1" applyProtection="1">
      <protection locked="0"/>
    </xf>
    <xf numFmtId="0" fontId="17" fillId="0" borderId="0" xfId="7" applyFont="1" applyProtection="1">
      <protection locked="0"/>
    </xf>
    <xf numFmtId="0" fontId="21" fillId="0" borderId="0" xfId="7" quotePrefix="1" applyFont="1" applyProtection="1">
      <protection locked="0"/>
    </xf>
    <xf numFmtId="0" fontId="21" fillId="0" borderId="0" xfId="7" applyFont="1" applyProtection="1">
      <protection locked="0"/>
    </xf>
    <xf numFmtId="0" fontId="21" fillId="0" borderId="0" xfId="7" applyFont="1" applyAlignment="1" applyProtection="1">
      <alignment horizontal="centerContinuous"/>
      <protection locked="0"/>
    </xf>
    <xf numFmtId="0" fontId="21" fillId="0" borderId="42" xfId="7" applyFont="1" applyBorder="1"/>
    <xf numFmtId="0" fontId="18" fillId="0" borderId="0" xfId="7" applyFont="1"/>
    <xf numFmtId="0" fontId="21" fillId="0" borderId="0" xfId="7" applyFont="1" applyAlignment="1" applyProtection="1">
      <alignment horizontal="left"/>
      <protection locked="0"/>
    </xf>
    <xf numFmtId="0" fontId="21" fillId="0" borderId="0" xfId="7" applyFont="1" applyAlignment="1" applyProtection="1">
      <alignment horizontal="center"/>
      <protection locked="0"/>
    </xf>
    <xf numFmtId="0" fontId="21" fillId="0" borderId="8" xfId="7" applyFont="1" applyBorder="1" applyProtection="1">
      <protection locked="0"/>
    </xf>
    <xf numFmtId="0" fontId="21" fillId="0" borderId="47" xfId="7" applyFont="1" applyBorder="1"/>
    <xf numFmtId="0" fontId="21" fillId="0" borderId="25" xfId="7" applyFont="1" applyBorder="1"/>
    <xf numFmtId="165" fontId="21" fillId="0" borderId="15" xfId="1" applyNumberFormat="1" applyFont="1" applyFill="1" applyBorder="1" applyAlignment="1">
      <alignment horizontal="center" vertical="top"/>
    </xf>
    <xf numFmtId="0" fontId="21" fillId="0" borderId="15" xfId="0" applyFont="1" applyBorder="1" applyAlignment="1">
      <alignment vertical="top"/>
    </xf>
    <xf numFmtId="165" fontId="13" fillId="0" borderId="15" xfId="1" applyNumberFormat="1" applyFont="1" applyFill="1" applyBorder="1" applyAlignment="1">
      <alignment horizontal="center" vertical="top"/>
    </xf>
    <xf numFmtId="165" fontId="21" fillId="0" borderId="18" xfId="1" applyNumberFormat="1" applyFont="1" applyFill="1" applyBorder="1" applyAlignment="1">
      <alignment horizontal="center" vertical="top"/>
    </xf>
    <xf numFmtId="165" fontId="21" fillId="0" borderId="24" xfId="1" applyNumberFormat="1" applyFont="1" applyFill="1" applyBorder="1" applyAlignment="1">
      <alignment horizontal="center" vertical="top"/>
    </xf>
    <xf numFmtId="0" fontId="27" fillId="4" borderId="0" xfId="0" applyFont="1" applyFill="1" applyAlignment="1">
      <alignment vertical="top"/>
    </xf>
    <xf numFmtId="0" fontId="21" fillId="5" borderId="0" xfId="0" applyFont="1" applyFill="1"/>
    <xf numFmtId="0" fontId="21" fillId="5" borderId="0" xfId="7" applyFont="1" applyFill="1"/>
    <xf numFmtId="0" fontId="21" fillId="5" borderId="0" xfId="0" applyFont="1" applyFill="1" applyProtection="1">
      <protection locked="0"/>
    </xf>
    <xf numFmtId="0" fontId="21" fillId="5" borderId="0" xfId="7" quotePrefix="1" applyFont="1" applyFill="1" applyAlignment="1">
      <alignment horizontal="left"/>
    </xf>
    <xf numFmtId="0" fontId="18" fillId="5" borderId="0" xfId="7" applyFont="1" applyFill="1"/>
    <xf numFmtId="0" fontId="18" fillId="6" borderId="50" xfId="7" applyFont="1" applyFill="1" applyBorder="1"/>
    <xf numFmtId="0" fontId="21" fillId="6" borderId="51" xfId="7" applyFont="1" applyFill="1" applyBorder="1"/>
    <xf numFmtId="0" fontId="18" fillId="6" borderId="52" xfId="7" applyFont="1" applyFill="1" applyBorder="1"/>
    <xf numFmtId="0" fontId="18" fillId="6" borderId="41" xfId="7" applyFont="1" applyFill="1" applyBorder="1"/>
    <xf numFmtId="0" fontId="21" fillId="6" borderId="0" xfId="0" applyFont="1" applyFill="1"/>
    <xf numFmtId="0" fontId="21" fillId="6" borderId="0" xfId="7" applyFont="1" applyFill="1" applyAlignment="1">
      <alignment vertical="top" wrapText="1"/>
    </xf>
    <xf numFmtId="0" fontId="18" fillId="6" borderId="42" xfId="7" applyFont="1" applyFill="1" applyBorder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Continuous"/>
    </xf>
    <xf numFmtId="0" fontId="17" fillId="0" borderId="0" xfId="0" applyFont="1"/>
    <xf numFmtId="4" fontId="17" fillId="0" borderId="0" xfId="0" applyNumberFormat="1" applyFont="1"/>
    <xf numFmtId="0" fontId="21" fillId="0" borderId="50" xfId="0" applyFont="1" applyBorder="1"/>
    <xf numFmtId="0" fontId="21" fillId="0" borderId="51" xfId="0" applyFont="1" applyBorder="1"/>
    <xf numFmtId="4" fontId="21" fillId="0" borderId="51" xfId="0" applyNumberFormat="1" applyFont="1" applyBorder="1"/>
    <xf numFmtId="0" fontId="21" fillId="0" borderId="52" xfId="0" applyFont="1" applyBorder="1"/>
    <xf numFmtId="0" fontId="20" fillId="0" borderId="41" xfId="7" applyFont="1" applyBorder="1" applyAlignment="1">
      <alignment horizontal="center"/>
    </xf>
    <xf numFmtId="4" fontId="20" fillId="0" borderId="0" xfId="7" applyNumberFormat="1" applyFont="1" applyAlignment="1">
      <alignment horizontal="right"/>
    </xf>
    <xf numFmtId="49" fontId="21" fillId="0" borderId="4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18" fillId="0" borderId="14" xfId="0" applyFont="1" applyBorder="1"/>
    <xf numFmtId="0" fontId="18" fillId="0" borderId="55" xfId="0" applyFont="1" applyBorder="1"/>
    <xf numFmtId="0" fontId="21" fillId="0" borderId="55" xfId="0" applyFont="1" applyBorder="1"/>
    <xf numFmtId="0" fontId="21" fillId="0" borderId="55" xfId="0" applyFont="1" applyBorder="1" applyAlignment="1">
      <alignment horizontal="right"/>
    </xf>
    <xf numFmtId="49" fontId="21" fillId="0" borderId="53" xfId="0" quotePrefix="1" applyNumberFormat="1" applyFont="1" applyBorder="1" applyAlignment="1">
      <alignment horizontal="center"/>
    </xf>
    <xf numFmtId="0" fontId="18" fillId="0" borderId="56" xfId="0" applyFont="1" applyBorder="1"/>
    <xf numFmtId="0" fontId="21" fillId="0" borderId="56" xfId="0" applyFont="1" applyBorder="1"/>
    <xf numFmtId="0" fontId="21" fillId="0" borderId="56" xfId="0" applyFont="1" applyBorder="1" applyAlignment="1">
      <alignment horizontal="right"/>
    </xf>
    <xf numFmtId="4" fontId="21" fillId="0" borderId="57" xfId="0" applyNumberFormat="1" applyFont="1" applyBorder="1"/>
    <xf numFmtId="4" fontId="21" fillId="0" borderId="8" xfId="0" applyNumberFormat="1" applyFont="1" applyBorder="1"/>
    <xf numFmtId="0" fontId="21" fillId="0" borderId="53" xfId="0" quotePrefix="1" applyFont="1" applyBorder="1" applyAlignment="1">
      <alignment horizontal="center"/>
    </xf>
    <xf numFmtId="4" fontId="21" fillId="0" borderId="0" xfId="1" applyNumberFormat="1" applyFont="1" applyBorder="1" applyAlignment="1">
      <alignment horizontal="right" vertical="top"/>
    </xf>
    <xf numFmtId="4" fontId="21" fillId="0" borderId="58" xfId="0" applyNumberFormat="1" applyFont="1" applyBorder="1"/>
    <xf numFmtId="49" fontId="21" fillId="0" borderId="41" xfId="0" quotePrefix="1" applyNumberFormat="1" applyFont="1" applyBorder="1" applyAlignment="1">
      <alignment horizontal="center"/>
    </xf>
    <xf numFmtId="0" fontId="21" fillId="0" borderId="41" xfId="0" quotePrefix="1" applyFont="1" applyBorder="1" applyAlignment="1">
      <alignment horizontal="center"/>
    </xf>
    <xf numFmtId="9" fontId="13" fillId="0" borderId="0" xfId="0" applyNumberFormat="1" applyFont="1" applyProtection="1">
      <protection locked="0"/>
    </xf>
    <xf numFmtId="4" fontId="21" fillId="0" borderId="59" xfId="0" applyNumberFormat="1" applyFont="1" applyBorder="1"/>
    <xf numFmtId="4" fontId="21" fillId="0" borderId="60" xfId="0" applyNumberFormat="1" applyFont="1" applyBorder="1"/>
    <xf numFmtId="0" fontId="21" fillId="0" borderId="0" xfId="0" applyFont="1" applyAlignment="1">
      <alignment horizontal="center"/>
    </xf>
    <xf numFmtId="4" fontId="21" fillId="0" borderId="43" xfId="0" applyNumberFormat="1" applyFont="1" applyBorder="1"/>
    <xf numFmtId="0" fontId="21" fillId="0" borderId="47" xfId="0" applyFont="1" applyBorder="1"/>
    <xf numFmtId="0" fontId="21" fillId="0" borderId="60" xfId="0" applyFont="1" applyBorder="1"/>
    <xf numFmtId="0" fontId="21" fillId="0" borderId="25" xfId="0" applyFont="1" applyBorder="1"/>
    <xf numFmtId="0" fontId="43" fillId="0" borderId="0" xfId="0" applyFont="1"/>
    <xf numFmtId="0" fontId="25" fillId="0" borderId="0" xfId="0" applyFont="1"/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4" fontId="25" fillId="0" borderId="0" xfId="0" applyNumberFormat="1" applyFont="1"/>
    <xf numFmtId="0" fontId="35" fillId="0" borderId="61" xfId="0" applyFont="1" applyBorder="1"/>
    <xf numFmtId="0" fontId="44" fillId="0" borderId="62" xfId="0" applyFont="1" applyBorder="1"/>
    <xf numFmtId="49" fontId="45" fillId="0" borderId="62" xfId="0" applyNumberFormat="1" applyFont="1" applyBorder="1" applyAlignment="1" applyProtection="1">
      <alignment horizontal="left"/>
      <protection locked="0"/>
    </xf>
    <xf numFmtId="4" fontId="44" fillId="0" borderId="62" xfId="0" applyNumberFormat="1" applyFont="1" applyBorder="1" applyProtection="1">
      <protection locked="0"/>
    </xf>
    <xf numFmtId="0" fontId="44" fillId="0" borderId="63" xfId="0" applyFont="1" applyBorder="1"/>
    <xf numFmtId="0" fontId="21" fillId="0" borderId="64" xfId="0" applyFont="1" applyBorder="1"/>
    <xf numFmtId="49" fontId="13" fillId="0" borderId="0" xfId="0" applyNumberFormat="1" applyFont="1" applyAlignment="1" applyProtection="1">
      <alignment horizontal="left"/>
      <protection locked="0"/>
    </xf>
    <xf numFmtId="0" fontId="21" fillId="0" borderId="65" xfId="0" applyFont="1" applyBorder="1"/>
    <xf numFmtId="3" fontId="21" fillId="0" borderId="0" xfId="0" applyNumberFormat="1" applyFont="1" applyProtection="1">
      <protection locked="0"/>
    </xf>
    <xf numFmtId="0" fontId="35" fillId="0" borderId="64" xfId="0" applyFont="1" applyBorder="1"/>
    <xf numFmtId="4" fontId="21" fillId="0" borderId="0" xfId="0" applyNumberFormat="1" applyFont="1" applyAlignment="1">
      <alignment horizontal="left"/>
    </xf>
    <xf numFmtId="167" fontId="13" fillId="0" borderId="65" xfId="0" applyNumberFormat="1" applyFont="1" applyBorder="1" applyProtection="1">
      <protection locked="0"/>
    </xf>
    <xf numFmtId="3" fontId="20" fillId="0" borderId="62" xfId="0" applyNumberFormat="1" applyFont="1" applyBorder="1"/>
    <xf numFmtId="0" fontId="35" fillId="0" borderId="66" xfId="0" applyFont="1" applyBorder="1"/>
    <xf numFmtId="0" fontId="21" fillId="0" borderId="43" xfId="0" applyFont="1" applyBorder="1"/>
    <xf numFmtId="3" fontId="20" fillId="0" borderId="43" xfId="0" applyNumberFormat="1" applyFont="1" applyBorder="1"/>
    <xf numFmtId="0" fontId="21" fillId="0" borderId="67" xfId="0" applyFont="1" applyBorder="1"/>
    <xf numFmtId="0" fontId="18" fillId="0" borderId="64" xfId="0" applyFont="1" applyBorder="1"/>
    <xf numFmtId="0" fontId="21" fillId="0" borderId="63" xfId="0" applyFont="1" applyBorder="1"/>
    <xf numFmtId="4" fontId="18" fillId="0" borderId="0" xfId="0" applyNumberFormat="1" applyFont="1" applyAlignment="1">
      <alignment horizontal="left"/>
    </xf>
    <xf numFmtId="168" fontId="18" fillId="0" borderId="0" xfId="0" applyNumberFormat="1" applyFont="1"/>
    <xf numFmtId="167" fontId="3" fillId="0" borderId="65" xfId="0" applyNumberFormat="1" applyFont="1" applyBorder="1" applyProtection="1">
      <protection locked="0"/>
    </xf>
    <xf numFmtId="0" fontId="43" fillId="0" borderId="66" xfId="0" applyFont="1" applyBorder="1"/>
    <xf numFmtId="9" fontId="13" fillId="3" borderId="14" xfId="0" applyNumberFormat="1" applyFont="1" applyFill="1" applyBorder="1" applyProtection="1">
      <protection locked="0"/>
    </xf>
    <xf numFmtId="9" fontId="13" fillId="3" borderId="0" xfId="0" applyNumberFormat="1" applyFont="1" applyFill="1" applyProtection="1">
      <protection locked="0"/>
    </xf>
    <xf numFmtId="167" fontId="3" fillId="3" borderId="62" xfId="0" applyNumberFormat="1" applyFont="1" applyFill="1" applyBorder="1" applyProtection="1">
      <protection locked="0"/>
    </xf>
    <xf numFmtId="167" fontId="3" fillId="3" borderId="0" xfId="0" applyNumberFormat="1" applyFont="1" applyFill="1" applyProtection="1">
      <protection locked="0"/>
    </xf>
    <xf numFmtId="0" fontId="14" fillId="2" borderId="68" xfId="0" applyFont="1" applyFill="1" applyBorder="1"/>
    <xf numFmtId="0" fontId="34" fillId="2" borderId="57" xfId="0" applyFont="1" applyFill="1" applyBorder="1"/>
    <xf numFmtId="4" fontId="34" fillId="2" borderId="57" xfId="0" applyNumberFormat="1" applyFont="1" applyFill="1" applyBorder="1"/>
    <xf numFmtId="0" fontId="34" fillId="2" borderId="69" xfId="0" applyFont="1" applyFill="1" applyBorder="1"/>
    <xf numFmtId="0" fontId="26" fillId="2" borderId="70" xfId="0" applyFont="1" applyFill="1" applyBorder="1"/>
    <xf numFmtId="0" fontId="34" fillId="2" borderId="71" xfId="0" applyFont="1" applyFill="1" applyBorder="1"/>
    <xf numFmtId="4" fontId="26" fillId="2" borderId="71" xfId="0" applyNumberFormat="1" applyFont="1" applyFill="1" applyBorder="1" applyAlignment="1">
      <alignment horizontal="centerContinuous"/>
    </xf>
    <xf numFmtId="4" fontId="26" fillId="2" borderId="72" xfId="0" applyNumberFormat="1" applyFont="1" applyFill="1" applyBorder="1" applyAlignment="1">
      <alignment horizontal="center"/>
    </xf>
    <xf numFmtId="0" fontId="34" fillId="0" borderId="0" xfId="0" applyFont="1"/>
    <xf numFmtId="0" fontId="2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6" fillId="0" borderId="0" xfId="0" applyFont="1"/>
    <xf numFmtId="169" fontId="21" fillId="0" borderId="0" xfId="0" applyNumberFormat="1" applyFont="1"/>
    <xf numFmtId="3" fontId="20" fillId="0" borderId="0" xfId="0" applyNumberFormat="1" applyFont="1"/>
    <xf numFmtId="3" fontId="21" fillId="3" borderId="0" xfId="0" applyNumberFormat="1" applyFont="1" applyFill="1" applyProtection="1">
      <protection locked="0"/>
    </xf>
    <xf numFmtId="0" fontId="18" fillId="5" borderId="0" xfId="0" applyFont="1" applyFill="1"/>
    <xf numFmtId="0" fontId="18" fillId="7" borderId="50" xfId="0" applyFont="1" applyFill="1" applyBorder="1"/>
    <xf numFmtId="0" fontId="18" fillId="7" borderId="51" xfId="0" applyFont="1" applyFill="1" applyBorder="1"/>
    <xf numFmtId="0" fontId="18" fillId="7" borderId="52" xfId="0" applyFont="1" applyFill="1" applyBorder="1"/>
    <xf numFmtId="0" fontId="18" fillId="7" borderId="41" xfId="0" applyFont="1" applyFill="1" applyBorder="1"/>
    <xf numFmtId="0" fontId="18" fillId="7" borderId="0" xfId="0" applyFont="1" applyFill="1"/>
    <xf numFmtId="0" fontId="18" fillId="7" borderId="42" xfId="0" applyFont="1" applyFill="1" applyBorder="1"/>
    <xf numFmtId="0" fontId="44" fillId="7" borderId="0" xfId="0" applyFont="1" applyFill="1"/>
    <xf numFmtId="0" fontId="18" fillId="7" borderId="47" xfId="0" applyFont="1" applyFill="1" applyBorder="1"/>
    <xf numFmtId="0" fontId="18" fillId="7" borderId="60" xfId="0" applyFont="1" applyFill="1" applyBorder="1"/>
    <xf numFmtId="0" fontId="18" fillId="7" borderId="25" xfId="0" applyFont="1" applyFill="1" applyBorder="1"/>
    <xf numFmtId="0" fontId="28" fillId="7" borderId="0" xfId="0" applyFont="1" applyFill="1" applyAlignment="1">
      <alignment horizontal="left" indent="2"/>
    </xf>
    <xf numFmtId="0" fontId="16" fillId="7" borderId="0" xfId="0" applyFont="1" applyFill="1" applyAlignment="1">
      <alignment horizontal="left" indent="2"/>
    </xf>
    <xf numFmtId="0" fontId="28" fillId="7" borderId="0" xfId="0" applyFont="1" applyFill="1"/>
    <xf numFmtId="0" fontId="50" fillId="7" borderId="0" xfId="0" applyFont="1" applyFill="1"/>
    <xf numFmtId="0" fontId="51" fillId="7" borderId="0" xfId="0" applyFont="1" applyFill="1"/>
    <xf numFmtId="0" fontId="18" fillId="7" borderId="0" xfId="0" applyFont="1" applyFill="1" applyAlignment="1">
      <alignment wrapText="1"/>
    </xf>
    <xf numFmtId="0" fontId="52" fillId="7" borderId="51" xfId="0" applyFont="1" applyFill="1" applyBorder="1" applyAlignment="1">
      <alignment horizontal="left" indent="4"/>
    </xf>
    <xf numFmtId="0" fontId="52" fillId="7" borderId="0" xfId="0" applyFont="1" applyFill="1" applyAlignment="1">
      <alignment horizontal="left" indent="4"/>
    </xf>
    <xf numFmtId="0" fontId="21" fillId="7" borderId="0" xfId="0" applyFont="1" applyFill="1" applyAlignment="1">
      <alignment wrapText="1"/>
    </xf>
    <xf numFmtId="0" fontId="52" fillId="7" borderId="0" xfId="0" applyFont="1" applyFill="1" applyAlignment="1">
      <alignment horizontal="left" indent="2"/>
    </xf>
    <xf numFmtId="0" fontId="17" fillId="7" borderId="0" xfId="0" applyFont="1" applyFill="1"/>
    <xf numFmtId="0" fontId="53" fillId="7" borderId="51" xfId="0" applyFont="1" applyFill="1" applyBorder="1" applyAlignment="1">
      <alignment horizontal="left" indent="2"/>
    </xf>
    <xf numFmtId="0" fontId="53" fillId="7" borderId="0" xfId="0" applyFont="1" applyFill="1" applyAlignment="1">
      <alignment horizontal="left" indent="2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wrapText="1"/>
    </xf>
    <xf numFmtId="0" fontId="21" fillId="0" borderId="0" xfId="7" applyFont="1" applyAlignment="1">
      <alignment wrapText="1"/>
    </xf>
    <xf numFmtId="0" fontId="56" fillId="0" borderId="14" xfId="0" applyFont="1" applyBorder="1"/>
    <xf numFmtId="0" fontId="62" fillId="0" borderId="0" xfId="0" applyFont="1"/>
    <xf numFmtId="0" fontId="63" fillId="0" borderId="0" xfId="0" applyFont="1"/>
    <xf numFmtId="0" fontId="61" fillId="0" borderId="0" xfId="0" applyFont="1" applyAlignment="1">
      <alignment horizontal="left" indent="4"/>
    </xf>
    <xf numFmtId="0" fontId="60" fillId="0" borderId="0" xfId="0" applyFont="1"/>
    <xf numFmtId="0" fontId="20" fillId="0" borderId="81" xfId="0" applyFont="1" applyBorder="1" applyAlignment="1">
      <alignment vertical="top" wrapText="1"/>
    </xf>
    <xf numFmtId="0" fontId="21" fillId="0" borderId="82" xfId="0" applyFont="1" applyBorder="1" applyAlignment="1">
      <alignment horizontal="center" vertical="top"/>
    </xf>
    <xf numFmtId="0" fontId="21" fillId="0" borderId="83" xfId="0" applyFont="1" applyBorder="1" applyAlignment="1">
      <alignment horizontal="center" vertical="top"/>
    </xf>
    <xf numFmtId="165" fontId="21" fillId="0" borderId="84" xfId="1" applyNumberFormat="1" applyFont="1" applyBorder="1" applyAlignment="1">
      <alignment horizontal="center" vertical="top"/>
    </xf>
    <xf numFmtId="165" fontId="21" fillId="0" borderId="85" xfId="1" applyNumberFormat="1" applyFont="1" applyBorder="1" applyAlignment="1">
      <alignment horizontal="center" vertical="top"/>
    </xf>
    <xf numFmtId="165" fontId="21" fillId="0" borderId="21" xfId="1" applyNumberFormat="1" applyFont="1" applyBorder="1" applyAlignment="1">
      <alignment horizontal="center" vertical="top"/>
    </xf>
    <xf numFmtId="49" fontId="50" fillId="0" borderId="34" xfId="0" applyNumberFormat="1" applyFont="1" applyBorder="1" applyAlignment="1">
      <alignment vertical="top" wrapText="1"/>
    </xf>
    <xf numFmtId="166" fontId="21" fillId="3" borderId="10" xfId="0" applyNumberFormat="1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3" fontId="21" fillId="3" borderId="12" xfId="1" applyNumberFormat="1" applyFont="1" applyFill="1" applyBorder="1" applyAlignment="1" applyProtection="1">
      <alignment horizontal="right" vertical="center"/>
      <protection locked="0"/>
    </xf>
    <xf numFmtId="4" fontId="21" fillId="3" borderId="10" xfId="1" applyNumberFormat="1" applyFont="1" applyFill="1" applyBorder="1" applyAlignment="1" applyProtection="1">
      <alignment horizontal="right" vertical="center"/>
      <protection locked="0"/>
    </xf>
    <xf numFmtId="4" fontId="21" fillId="0" borderId="16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21" fillId="3" borderId="9" xfId="1" applyNumberFormat="1" applyFont="1" applyFill="1" applyBorder="1" applyAlignment="1" applyProtection="1">
      <alignment horizontal="right" vertical="center"/>
      <protection locked="0"/>
    </xf>
    <xf numFmtId="3" fontId="21" fillId="0" borderId="14" xfId="1" applyNumberFormat="1" applyFont="1" applyFill="1" applyBorder="1" applyAlignment="1">
      <alignment horizontal="right" vertical="center"/>
    </xf>
    <xf numFmtId="4" fontId="21" fillId="0" borderId="15" xfId="1" applyNumberFormat="1" applyFont="1" applyFill="1" applyBorder="1" applyAlignment="1">
      <alignment horizontal="right" vertical="center"/>
    </xf>
    <xf numFmtId="166" fontId="20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right" vertical="center"/>
    </xf>
    <xf numFmtId="4" fontId="21" fillId="0" borderId="10" xfId="0" applyNumberFormat="1" applyFont="1" applyBorder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4" fontId="21" fillId="0" borderId="15" xfId="0" applyNumberFormat="1" applyFont="1" applyBorder="1" applyAlignment="1">
      <alignment horizontal="right" vertical="center"/>
    </xf>
    <xf numFmtId="166" fontId="21" fillId="0" borderId="10" xfId="0" applyNumberFormat="1" applyFont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right" vertical="center"/>
      <protection locked="0"/>
    </xf>
    <xf numFmtId="4" fontId="21" fillId="0" borderId="10" xfId="1" applyNumberFormat="1" applyFont="1" applyBorder="1" applyAlignment="1">
      <alignment horizontal="right" vertical="center"/>
    </xf>
    <xf numFmtId="4" fontId="21" fillId="0" borderId="48" xfId="1" applyNumberFormat="1" applyFont="1" applyFill="1" applyBorder="1" applyAlignment="1">
      <alignment horizontal="right" vertical="center"/>
    </xf>
    <xf numFmtId="3" fontId="21" fillId="0" borderId="9" xfId="1" applyNumberFormat="1" applyFont="1" applyBorder="1" applyAlignment="1">
      <alignment horizontal="right" vertical="center"/>
    </xf>
    <xf numFmtId="4" fontId="21" fillId="0" borderId="49" xfId="1" applyNumberFormat="1" applyFont="1" applyFill="1" applyBorder="1" applyAlignment="1">
      <alignment horizontal="right" vertical="center"/>
    </xf>
    <xf numFmtId="3" fontId="21" fillId="0" borderId="12" xfId="1" applyNumberFormat="1" applyFont="1" applyBorder="1" applyAlignment="1">
      <alignment horizontal="right" vertical="center"/>
    </xf>
    <xf numFmtId="4" fontId="21" fillId="0" borderId="19" xfId="1" applyNumberFormat="1" applyFont="1" applyFill="1" applyBorder="1" applyAlignment="1">
      <alignment horizontal="right" vertical="center"/>
    </xf>
    <xf numFmtId="4" fontId="21" fillId="0" borderId="18" xfId="1" applyNumberFormat="1" applyFont="1" applyFill="1" applyBorder="1" applyAlignment="1">
      <alignment horizontal="right" vertical="center"/>
    </xf>
    <xf numFmtId="4" fontId="21" fillId="0" borderId="17" xfId="1" applyNumberFormat="1" applyFont="1" applyFill="1" applyBorder="1" applyAlignment="1">
      <alignment horizontal="right" vertical="center"/>
    </xf>
    <xf numFmtId="4" fontId="21" fillId="0" borderId="7" xfId="1" applyNumberFormat="1" applyFont="1" applyFill="1" applyBorder="1" applyAlignment="1">
      <alignment horizontal="right" vertical="center"/>
    </xf>
    <xf numFmtId="3" fontId="21" fillId="0" borderId="12" xfId="1" quotePrefix="1" applyNumberFormat="1" applyFont="1" applyBorder="1" applyAlignment="1">
      <alignment horizontal="right" vertical="center"/>
    </xf>
    <xf numFmtId="3" fontId="23" fillId="3" borderId="9" xfId="6" applyNumberFormat="1" applyFont="1" applyFill="1" applyBorder="1" applyAlignment="1" applyProtection="1">
      <alignment vertical="center"/>
      <protection locked="0"/>
    </xf>
    <xf numFmtId="166" fontId="21" fillId="3" borderId="3" xfId="0" applyNumberFormat="1" applyFont="1" applyFill="1" applyBorder="1" applyAlignment="1" applyProtection="1">
      <alignment horizontal="center" vertical="center"/>
      <protection locked="0"/>
    </xf>
    <xf numFmtId="166" fontId="21" fillId="3" borderId="13" xfId="0" applyNumberFormat="1" applyFont="1" applyFill="1" applyBorder="1" applyAlignment="1" applyProtection="1">
      <alignment horizontal="center" vertical="center"/>
      <protection locked="0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166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locked="0"/>
    </xf>
    <xf numFmtId="3" fontId="21" fillId="0" borderId="9" xfId="1" applyNumberFormat="1" applyFont="1" applyBorder="1" applyAlignment="1" applyProtection="1">
      <alignment horizontal="right" vertical="center"/>
      <protection locked="0"/>
    </xf>
    <xf numFmtId="3" fontId="21" fillId="0" borderId="14" xfId="1" applyNumberFormat="1" applyFont="1" applyFill="1" applyBorder="1" applyAlignment="1" applyProtection="1">
      <alignment horizontal="right" vertical="center"/>
      <protection locked="0"/>
    </xf>
    <xf numFmtId="4" fontId="21" fillId="0" borderId="15" xfId="1" applyNumberFormat="1" applyFont="1" applyFill="1" applyBorder="1" applyAlignment="1" applyProtection="1">
      <alignment horizontal="right" vertical="center"/>
      <protection locked="0"/>
    </xf>
    <xf numFmtId="4" fontId="21" fillId="0" borderId="16" xfId="1" applyNumberFormat="1" applyFont="1" applyFill="1" applyBorder="1" applyAlignment="1" applyProtection="1">
      <alignment horizontal="right" vertical="center"/>
      <protection locked="0"/>
    </xf>
    <xf numFmtId="166" fontId="21" fillId="0" borderId="10" xfId="0" applyNumberFormat="1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3" fontId="21" fillId="0" borderId="12" xfId="1" applyNumberFormat="1" applyFont="1" applyFill="1" applyBorder="1" applyAlignment="1" applyProtection="1">
      <alignment horizontal="right" vertical="center"/>
      <protection locked="0"/>
    </xf>
    <xf numFmtId="4" fontId="21" fillId="0" borderId="10" xfId="1" applyNumberFormat="1" applyFont="1" applyFill="1" applyBorder="1" applyAlignment="1" applyProtection="1">
      <alignment horizontal="right" vertical="center"/>
      <protection locked="0"/>
    </xf>
    <xf numFmtId="3" fontId="21" fillId="0" borderId="9" xfId="1" applyNumberFormat="1" applyFont="1" applyFill="1" applyBorder="1" applyAlignment="1" applyProtection="1">
      <alignment horizontal="right" vertical="center"/>
      <protection locked="0"/>
    </xf>
    <xf numFmtId="166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166" fontId="21" fillId="3" borderId="1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4" fontId="20" fillId="0" borderId="16" xfId="1" applyNumberFormat="1" applyFont="1" applyFill="1" applyBorder="1" applyAlignment="1">
      <alignment horizontal="right" vertical="center"/>
    </xf>
    <xf numFmtId="4" fontId="20" fillId="0" borderId="15" xfId="1" applyNumberFormat="1" applyFont="1" applyFill="1" applyBorder="1" applyAlignment="1">
      <alignment horizontal="right" vertical="center"/>
    </xf>
    <xf numFmtId="166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166" fontId="21" fillId="0" borderId="10" xfId="0" applyNumberFormat="1" applyFont="1" applyBorder="1" applyAlignment="1">
      <alignment vertical="center" wrapText="1"/>
    </xf>
    <xf numFmtId="166" fontId="21" fillId="3" borderId="10" xfId="0" applyNumberFormat="1" applyFont="1" applyFill="1" applyBorder="1" applyAlignment="1" applyProtection="1">
      <alignment vertical="center" wrapText="1"/>
      <protection locked="0"/>
    </xf>
    <xf numFmtId="3" fontId="21" fillId="0" borderId="12" xfId="1" applyNumberFormat="1" applyFont="1" applyBorder="1" applyAlignment="1" applyProtection="1">
      <alignment horizontal="right" vertical="center"/>
      <protection locked="0"/>
    </xf>
    <xf numFmtId="4" fontId="21" fillId="0" borderId="10" xfId="1" applyNumberFormat="1" applyFont="1" applyBorder="1" applyAlignment="1" applyProtection="1">
      <alignment horizontal="right" vertical="center"/>
      <protection locked="0"/>
    </xf>
    <xf numFmtId="3" fontId="21" fillId="0" borderId="10" xfId="1" applyNumberFormat="1" applyFont="1" applyFill="1" applyBorder="1" applyAlignment="1">
      <alignment horizontal="right" vertical="center"/>
    </xf>
    <xf numFmtId="3" fontId="20" fillId="0" borderId="9" xfId="1" applyNumberFormat="1" applyFont="1" applyBorder="1" applyAlignment="1">
      <alignment horizontal="right" vertical="center"/>
    </xf>
    <xf numFmtId="4" fontId="21" fillId="0" borderId="42" xfId="1" applyNumberFormat="1" applyFont="1" applyFill="1" applyBorder="1" applyAlignment="1">
      <alignment horizontal="right" vertical="center"/>
    </xf>
    <xf numFmtId="166" fontId="59" fillId="0" borderId="10" xfId="0" applyNumberFormat="1" applyFont="1" applyBorder="1" applyAlignment="1">
      <alignment horizontal="center" vertical="center"/>
    </xf>
    <xf numFmtId="4" fontId="20" fillId="0" borderId="17" xfId="1" applyNumberFormat="1" applyFont="1" applyFill="1" applyBorder="1" applyAlignment="1">
      <alignment horizontal="right" vertical="center"/>
    </xf>
    <xf numFmtId="0" fontId="44" fillId="3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21" fillId="3" borderId="10" xfId="13" applyNumberFormat="1" applyFont="1" applyFill="1" applyBorder="1" applyAlignment="1" applyProtection="1">
      <alignment horizontal="center" vertical="center"/>
      <protection locked="0"/>
    </xf>
    <xf numFmtId="0" fontId="21" fillId="3" borderId="10" xfId="13" applyFont="1" applyFill="1" applyBorder="1" applyAlignment="1" applyProtection="1">
      <alignment horizontal="center" vertical="center"/>
      <protection locked="0"/>
    </xf>
    <xf numFmtId="49" fontId="21" fillId="3" borderId="10" xfId="15" applyNumberFormat="1" applyFont="1" applyFill="1" applyBorder="1" applyAlignment="1" applyProtection="1">
      <alignment horizontal="center" vertical="center" wrapText="1"/>
      <protection locked="0"/>
    </xf>
    <xf numFmtId="9" fontId="21" fillId="0" borderId="10" xfId="17" applyFont="1" applyBorder="1" applyAlignment="1">
      <alignment horizontal="center" vertical="center"/>
    </xf>
    <xf numFmtId="9" fontId="21" fillId="0" borderId="11" xfId="17" applyFont="1" applyBorder="1" applyAlignment="1">
      <alignment horizontal="center" vertical="center"/>
    </xf>
    <xf numFmtId="9" fontId="20" fillId="0" borderId="10" xfId="17" applyFont="1" applyBorder="1" applyAlignment="1">
      <alignment horizontal="center" vertical="center"/>
    </xf>
    <xf numFmtId="9" fontId="21" fillId="0" borderId="12" xfId="17" applyFont="1" applyBorder="1" applyAlignment="1">
      <alignment horizontal="right" vertical="center"/>
    </xf>
    <xf numFmtId="9" fontId="21" fillId="0" borderId="10" xfId="17" applyFont="1" applyBorder="1" applyAlignment="1">
      <alignment horizontal="right" vertical="center"/>
    </xf>
    <xf numFmtId="9" fontId="21" fillId="0" borderId="42" xfId="17" applyFont="1" applyFill="1" applyBorder="1" applyAlignment="1">
      <alignment horizontal="right" vertical="center"/>
    </xf>
    <xf numFmtId="9" fontId="21" fillId="0" borderId="0" xfId="17" applyFont="1" applyBorder="1" applyAlignment="1">
      <alignment vertical="center"/>
    </xf>
    <xf numFmtId="9" fontId="20" fillId="0" borderId="9" xfId="17" applyFont="1" applyBorder="1" applyAlignment="1">
      <alignment horizontal="right" vertical="center"/>
    </xf>
    <xf numFmtId="9" fontId="21" fillId="0" borderId="10" xfId="17" applyFont="1" applyFill="1" applyBorder="1" applyAlignment="1">
      <alignment horizontal="right" vertical="center"/>
    </xf>
    <xf numFmtId="3" fontId="21" fillId="0" borderId="12" xfId="0" applyNumberFormat="1" applyFont="1" applyBorder="1" applyAlignment="1" applyProtection="1">
      <alignment horizontal="right" vertical="center"/>
      <protection locked="0"/>
    </xf>
    <xf numFmtId="166" fontId="21" fillId="9" borderId="10" xfId="0" applyNumberFormat="1" applyFont="1" applyFill="1" applyBorder="1" applyAlignment="1" applyProtection="1">
      <alignment horizontal="center" vertical="center"/>
      <protection locked="0"/>
    </xf>
    <xf numFmtId="0" fontId="21" fillId="9" borderId="10" xfId="0" applyFont="1" applyFill="1" applyBorder="1" applyAlignment="1" applyProtection="1">
      <alignment horizontal="center" vertical="center"/>
      <protection locked="0"/>
    </xf>
    <xf numFmtId="0" fontId="21" fillId="9" borderId="11" xfId="0" applyFont="1" applyFill="1" applyBorder="1" applyAlignment="1" applyProtection="1">
      <alignment horizontal="center" vertical="center"/>
      <protection locked="0"/>
    </xf>
    <xf numFmtId="3" fontId="21" fillId="9" borderId="12" xfId="0" applyNumberFormat="1" applyFont="1" applyFill="1" applyBorder="1" applyAlignment="1" applyProtection="1">
      <alignment horizontal="right" vertical="center"/>
      <protection locked="0"/>
    </xf>
    <xf numFmtId="4" fontId="21" fillId="9" borderId="10" xfId="1" applyNumberFormat="1" applyFont="1" applyFill="1" applyBorder="1" applyAlignment="1" applyProtection="1">
      <alignment horizontal="right" vertical="center"/>
      <protection locked="0"/>
    </xf>
    <xf numFmtId="3" fontId="21" fillId="9" borderId="9" xfId="1" applyNumberFormat="1" applyFont="1" applyFill="1" applyBorder="1" applyAlignment="1" applyProtection="1">
      <alignment horizontal="right" vertical="center"/>
      <protection locked="0"/>
    </xf>
    <xf numFmtId="0" fontId="21" fillId="9" borderId="0" xfId="0" applyFont="1" applyFill="1" applyAlignment="1">
      <alignment wrapText="1"/>
    </xf>
    <xf numFmtId="166" fontId="21" fillId="9" borderId="35" xfId="0" applyNumberFormat="1" applyFont="1" applyFill="1" applyBorder="1" applyAlignment="1" applyProtection="1">
      <alignment horizontal="center" vertical="center"/>
      <protection locked="0"/>
    </xf>
    <xf numFmtId="166" fontId="21" fillId="0" borderId="35" xfId="0" applyNumberFormat="1" applyFont="1" applyBorder="1" applyAlignment="1" applyProtection="1">
      <alignment horizontal="center" vertical="center"/>
      <protection locked="0"/>
    </xf>
    <xf numFmtId="49" fontId="21" fillId="9" borderId="0" xfId="0" applyNumberFormat="1" applyFont="1" applyFill="1" applyAlignment="1">
      <alignment vertical="center" wrapText="1"/>
    </xf>
    <xf numFmtId="0" fontId="52" fillId="7" borderId="0" xfId="0" applyFont="1" applyFill="1" applyAlignment="1">
      <alignment horizontal="left" wrapText="1" indent="4"/>
    </xf>
    <xf numFmtId="166" fontId="21" fillId="0" borderId="10" xfId="0" applyNumberFormat="1" applyFont="1" applyBorder="1" applyAlignment="1" applyProtection="1">
      <alignment vertical="center" wrapText="1"/>
      <protection locked="0"/>
    </xf>
    <xf numFmtId="166" fontId="21" fillId="9" borderId="10" xfId="0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/>
    <xf numFmtId="3" fontId="21" fillId="9" borderId="12" xfId="1" applyNumberFormat="1" applyFont="1" applyFill="1" applyBorder="1" applyAlignment="1" applyProtection="1">
      <alignment horizontal="right" vertical="center"/>
      <protection locked="0"/>
    </xf>
    <xf numFmtId="0" fontId="56" fillId="3" borderId="10" xfId="0" applyFont="1" applyFill="1" applyBorder="1" applyAlignment="1" applyProtection="1">
      <alignment horizontal="center" vertical="center"/>
      <protection locked="0"/>
    </xf>
    <xf numFmtId="4" fontId="12" fillId="0" borderId="0" xfId="0" applyNumberFormat="1" applyFont="1" applyAlignment="1" applyProtection="1">
      <alignment vertical="top" wrapText="1"/>
      <protection locked="0"/>
    </xf>
    <xf numFmtId="0" fontId="3" fillId="5" borderId="0" xfId="0" applyFont="1" applyFill="1" applyAlignment="1">
      <alignment horizontal="left" vertical="top" wrapText="1"/>
    </xf>
    <xf numFmtId="49" fontId="25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6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6" fontId="21" fillId="0" borderId="10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 vertical="top"/>
    </xf>
    <xf numFmtId="3" fontId="21" fillId="0" borderId="12" xfId="1" applyNumberFormat="1" applyFont="1" applyBorder="1" applyAlignment="1">
      <alignment horizontal="right" vertical="top"/>
    </xf>
    <xf numFmtId="4" fontId="21" fillId="0" borderId="10" xfId="1" applyNumberFormat="1" applyFont="1" applyBorder="1" applyAlignment="1">
      <alignment horizontal="right" vertical="top"/>
    </xf>
    <xf numFmtId="4" fontId="21" fillId="0" borderId="16" xfId="1" applyNumberFormat="1" applyFont="1" applyFill="1" applyBorder="1" applyAlignment="1">
      <alignment horizontal="right" vertical="top"/>
    </xf>
    <xf numFmtId="4" fontId="21" fillId="0" borderId="17" xfId="1" applyNumberFormat="1" applyFont="1" applyFill="1" applyBorder="1" applyAlignment="1">
      <alignment horizontal="right" vertical="top"/>
    </xf>
    <xf numFmtId="0" fontId="21" fillId="3" borderId="10" xfId="0" applyFont="1" applyFill="1" applyBorder="1" applyAlignment="1" applyProtection="1">
      <alignment horizontal="center" vertical="top"/>
      <protection locked="0"/>
    </xf>
    <xf numFmtId="0" fontId="21" fillId="3" borderId="11" xfId="0" applyFont="1" applyFill="1" applyBorder="1" applyAlignment="1" applyProtection="1">
      <alignment horizontal="center" vertical="top"/>
      <protection locked="0"/>
    </xf>
    <xf numFmtId="3" fontId="21" fillId="3" borderId="12" xfId="1" applyNumberFormat="1" applyFont="1" applyFill="1" applyBorder="1" applyAlignment="1" applyProtection="1">
      <alignment horizontal="right" vertical="top"/>
      <protection locked="0"/>
    </xf>
    <xf numFmtId="4" fontId="21" fillId="3" borderId="10" xfId="1" applyNumberFormat="1" applyFont="1" applyFill="1" applyBorder="1" applyAlignment="1" applyProtection="1">
      <alignment horizontal="right" vertical="top"/>
      <protection locked="0"/>
    </xf>
    <xf numFmtId="0" fontId="66" fillId="3" borderId="10" xfId="13" applyFont="1" applyFill="1" applyBorder="1" applyAlignment="1" applyProtection="1">
      <alignment horizontal="center" vertical="top"/>
      <protection locked="0"/>
    </xf>
    <xf numFmtId="4" fontId="10" fillId="0" borderId="16" xfId="1" applyNumberFormat="1" applyFont="1" applyFill="1" applyBorder="1" applyAlignment="1">
      <alignment horizontal="right" vertical="center"/>
    </xf>
    <xf numFmtId="166" fontId="10" fillId="0" borderId="10" xfId="0" applyNumberFormat="1" applyFont="1" applyBorder="1" applyAlignment="1">
      <alignment horizontal="center"/>
    </xf>
    <xf numFmtId="4" fontId="21" fillId="0" borderId="19" xfId="1" applyNumberFormat="1" applyFont="1" applyFill="1" applyBorder="1" applyAlignment="1">
      <alignment horizontal="right" vertical="top"/>
    </xf>
    <xf numFmtId="4" fontId="21" fillId="0" borderId="42" xfId="1" applyNumberFormat="1" applyFont="1" applyFill="1" applyBorder="1" applyAlignment="1">
      <alignment horizontal="right" vertical="top"/>
    </xf>
    <xf numFmtId="175" fontId="21" fillId="3" borderId="12" xfId="1" applyNumberFormat="1" applyFont="1" applyFill="1" applyBorder="1" applyAlignment="1" applyProtection="1">
      <alignment horizontal="right" vertical="top"/>
      <protection locked="0"/>
    </xf>
    <xf numFmtId="1" fontId="21" fillId="3" borderId="12" xfId="1" applyNumberFormat="1" applyFont="1" applyFill="1" applyBorder="1" applyAlignment="1" applyProtection="1">
      <alignment horizontal="right" vertical="top"/>
      <protection locked="0"/>
    </xf>
    <xf numFmtId="0" fontId="10" fillId="0" borderId="10" xfId="0" applyFont="1" applyBorder="1" applyAlignment="1">
      <alignment horizontal="center" vertical="top"/>
    </xf>
    <xf numFmtId="4" fontId="10" fillId="0" borderId="17" xfId="1" applyNumberFormat="1" applyFont="1" applyFill="1" applyBorder="1" applyAlignment="1">
      <alignment horizontal="right" vertical="top"/>
    </xf>
    <xf numFmtId="4" fontId="10" fillId="0" borderId="42" xfId="1" applyNumberFormat="1" applyFont="1" applyFill="1" applyBorder="1" applyAlignment="1">
      <alignment horizontal="right" vertical="top"/>
    </xf>
    <xf numFmtId="166" fontId="21" fillId="3" borderId="10" xfId="0" applyNumberFormat="1" applyFont="1" applyFill="1" applyBorder="1" applyAlignment="1" applyProtection="1">
      <alignment horizontal="center"/>
      <protection locked="0"/>
    </xf>
    <xf numFmtId="4" fontId="10" fillId="0" borderId="16" xfId="1" applyNumberFormat="1" applyFont="1" applyFill="1" applyBorder="1" applyAlignment="1">
      <alignment horizontal="right" vertical="top"/>
    </xf>
    <xf numFmtId="0" fontId="18" fillId="0" borderId="68" xfId="0" applyFont="1" applyBorder="1" applyProtection="1">
      <protection locked="0"/>
    </xf>
    <xf numFmtId="0" fontId="21" fillId="0" borderId="69" xfId="0" applyFont="1" applyBorder="1"/>
    <xf numFmtId="166" fontId="10" fillId="0" borderId="21" xfId="0" applyNumberFormat="1" applyFont="1" applyBorder="1" applyAlignment="1">
      <alignment horizontal="center"/>
    </xf>
    <xf numFmtId="0" fontId="21" fillId="0" borderId="22" xfId="0" applyFont="1" applyBorder="1" applyAlignment="1">
      <alignment horizontal="center" vertical="top"/>
    </xf>
    <xf numFmtId="3" fontId="21" fillId="0" borderId="23" xfId="1" applyNumberFormat="1" applyFont="1" applyBorder="1" applyAlignment="1">
      <alignment horizontal="right" vertical="top"/>
    </xf>
    <xf numFmtId="4" fontId="21" fillId="0" borderId="21" xfId="1" applyNumberFormat="1" applyFont="1" applyBorder="1" applyAlignment="1">
      <alignment horizontal="right" vertical="top"/>
    </xf>
    <xf numFmtId="166" fontId="12" fillId="6" borderId="56" xfId="0" applyNumberFormat="1" applyFont="1" applyFill="1" applyBorder="1" applyAlignment="1" applyProtection="1">
      <alignment horizontal="left" vertical="center"/>
      <protection locked="0"/>
    </xf>
    <xf numFmtId="166" fontId="12" fillId="6" borderId="79" xfId="0" applyNumberFormat="1" applyFont="1" applyFill="1" applyBorder="1" applyAlignment="1" applyProtection="1">
      <alignment horizontal="left" vertical="center"/>
      <protection locked="0"/>
    </xf>
    <xf numFmtId="3" fontId="21" fillId="0" borderId="9" xfId="1" applyNumberFormat="1" applyFont="1" applyBorder="1" applyAlignment="1">
      <alignment horizontal="right" vertical="top"/>
    </xf>
    <xf numFmtId="3" fontId="21" fillId="0" borderId="20" xfId="1" applyNumberFormat="1" applyFont="1" applyBorder="1" applyAlignment="1">
      <alignment horizontal="right" vertical="top"/>
    </xf>
    <xf numFmtId="4" fontId="21" fillId="0" borderId="32" xfId="1" applyNumberFormat="1" applyFont="1" applyFill="1" applyBorder="1" applyAlignment="1">
      <alignment horizontal="right" vertical="center"/>
    </xf>
    <xf numFmtId="49" fontId="15" fillId="2" borderId="86" xfId="0" applyNumberFormat="1" applyFont="1" applyFill="1" applyBorder="1" applyAlignment="1">
      <alignment horizontal="center" vertical="top" wrapText="1"/>
    </xf>
    <xf numFmtId="49" fontId="20" fillId="0" borderId="87" xfId="0" applyNumberFormat="1" applyFont="1" applyBorder="1" applyAlignment="1">
      <alignment vertical="center" wrapText="1"/>
    </xf>
    <xf numFmtId="49" fontId="21" fillId="0" borderId="87" xfId="0" applyNumberFormat="1" applyFont="1" applyBorder="1" applyAlignment="1">
      <alignment vertical="center" wrapText="1"/>
    </xf>
    <xf numFmtId="49" fontId="21" fillId="3" borderId="87" xfId="1" applyNumberFormat="1" applyFont="1" applyFill="1" applyBorder="1" applyAlignment="1" applyProtection="1">
      <alignment vertical="center" wrapText="1"/>
      <protection locked="0"/>
    </xf>
    <xf numFmtId="49" fontId="21" fillId="3" borderId="87" xfId="0" applyNumberFormat="1" applyFont="1" applyFill="1" applyBorder="1" applyAlignment="1" applyProtection="1">
      <alignment vertical="center" wrapText="1"/>
      <protection locked="0"/>
    </xf>
    <xf numFmtId="49" fontId="21" fillId="0" borderId="87" xfId="0" applyNumberFormat="1" applyFont="1" applyBorder="1" applyAlignment="1" applyProtection="1">
      <alignment vertical="center" wrapText="1"/>
      <protection locked="0"/>
    </xf>
    <xf numFmtId="49" fontId="21" fillId="9" borderId="87" xfId="0" applyNumberFormat="1" applyFont="1" applyFill="1" applyBorder="1" applyAlignment="1" applyProtection="1">
      <alignment vertical="center" wrapText="1"/>
      <protection locked="0"/>
    </xf>
    <xf numFmtId="49" fontId="10" fillId="0" borderId="87" xfId="0" applyNumberFormat="1" applyFont="1" applyBorder="1" applyAlignment="1">
      <alignment vertical="center" wrapText="1"/>
    </xf>
    <xf numFmtId="49" fontId="22" fillId="0" borderId="87" xfId="0" applyNumberFormat="1" applyFont="1" applyBorder="1" applyAlignment="1">
      <alignment vertical="center" wrapText="1"/>
    </xf>
    <xf numFmtId="49" fontId="21" fillId="3" borderId="88" xfId="0" applyNumberFormat="1" applyFont="1" applyFill="1" applyBorder="1" applyAlignment="1" applyProtection="1">
      <alignment vertical="center" wrapText="1"/>
      <protection locked="0"/>
    </xf>
    <xf numFmtId="49" fontId="21" fillId="0" borderId="88" xfId="0" applyNumberFormat="1" applyFont="1" applyBorder="1" applyAlignment="1">
      <alignment vertical="center" wrapText="1"/>
    </xf>
    <xf numFmtId="49" fontId="21" fillId="9" borderId="87" xfId="0" applyNumberFormat="1" applyFont="1" applyFill="1" applyBorder="1" applyAlignment="1">
      <alignment vertical="center" wrapText="1"/>
    </xf>
    <xf numFmtId="0" fontId="21" fillId="9" borderId="88" xfId="0" applyFont="1" applyFill="1" applyBorder="1" applyAlignment="1">
      <alignment wrapText="1"/>
    </xf>
    <xf numFmtId="0" fontId="21" fillId="9" borderId="87" xfId="0" applyFont="1" applyFill="1" applyBorder="1" applyAlignment="1">
      <alignment horizontal="justify"/>
    </xf>
    <xf numFmtId="0" fontId="21" fillId="9" borderId="87" xfId="0" applyFont="1" applyFill="1" applyBorder="1" applyAlignment="1">
      <alignment horizontal="left" wrapText="1"/>
    </xf>
    <xf numFmtId="0" fontId="21" fillId="0" borderId="87" xfId="0" applyFont="1" applyBorder="1" applyAlignment="1">
      <alignment vertical="center" wrapText="1"/>
    </xf>
    <xf numFmtId="0" fontId="21" fillId="3" borderId="87" xfId="0" applyFont="1" applyFill="1" applyBorder="1" applyAlignment="1" applyProtection="1">
      <alignment vertical="center" wrapText="1"/>
      <protection locked="0"/>
    </xf>
    <xf numFmtId="49" fontId="59" fillId="0" borderId="87" xfId="0" applyNumberFormat="1" applyFont="1" applyBorder="1" applyAlignment="1">
      <alignment vertical="center" wrapText="1"/>
    </xf>
    <xf numFmtId="49" fontId="21" fillId="3" borderId="14" xfId="15" applyNumberFormat="1" applyFont="1" applyFill="1" applyBorder="1" applyAlignment="1" applyProtection="1">
      <alignment vertical="center" wrapText="1"/>
      <protection locked="0"/>
    </xf>
    <xf numFmtId="49" fontId="21" fillId="3" borderId="14" xfId="13" applyNumberFormat="1" applyFont="1" applyFill="1" applyBorder="1" applyAlignment="1" applyProtection="1">
      <alignment vertical="center" wrapText="1"/>
      <protection locked="0"/>
    </xf>
    <xf numFmtId="49" fontId="21" fillId="3" borderId="14" xfId="13" applyNumberFormat="1" applyFont="1" applyFill="1" applyBorder="1" applyAlignment="1" applyProtection="1">
      <alignment vertical="top" wrapText="1"/>
      <protection locked="0"/>
    </xf>
    <xf numFmtId="49" fontId="21" fillId="3" borderId="14" xfId="15" applyNumberFormat="1" applyFont="1" applyFill="1" applyBorder="1" applyAlignment="1" applyProtection="1">
      <alignment horizontal="left" vertical="center" wrapText="1"/>
      <protection locked="0"/>
    </xf>
    <xf numFmtId="9" fontId="20" fillId="0" borderId="87" xfId="17" applyFont="1" applyBorder="1" applyAlignment="1">
      <alignment vertical="center" wrapText="1"/>
    </xf>
    <xf numFmtId="49" fontId="21" fillId="0" borderId="87" xfId="0" applyNumberFormat="1" applyFont="1" applyBorder="1" applyAlignment="1">
      <alignment vertical="top" wrapText="1"/>
    </xf>
    <xf numFmtId="49" fontId="21" fillId="3" borderId="87" xfId="0" applyNumberFormat="1" applyFont="1" applyFill="1" applyBorder="1" applyAlignment="1" applyProtection="1">
      <alignment vertical="top" wrapText="1"/>
      <protection locked="0"/>
    </xf>
    <xf numFmtId="49" fontId="66" fillId="3" borderId="87" xfId="13" applyNumberFormat="1" applyFont="1" applyFill="1" applyBorder="1" applyAlignment="1" applyProtection="1">
      <alignment vertical="top" wrapText="1"/>
      <protection locked="0"/>
    </xf>
    <xf numFmtId="49" fontId="10" fillId="0" borderId="87" xfId="0" applyNumberFormat="1" applyFont="1" applyBorder="1" applyAlignment="1">
      <alignment vertical="top" wrapText="1"/>
    </xf>
    <xf numFmtId="49" fontId="56" fillId="3" borderId="87" xfId="0" applyNumberFormat="1" applyFont="1" applyFill="1" applyBorder="1" applyAlignment="1" applyProtection="1">
      <alignment vertical="top" wrapText="1"/>
      <protection locked="0"/>
    </xf>
    <xf numFmtId="49" fontId="10" fillId="0" borderId="89" xfId="0" applyNumberFormat="1" applyFont="1" applyBorder="1" applyAlignment="1">
      <alignment vertical="top" wrapText="1"/>
    </xf>
    <xf numFmtId="166" fontId="21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 vertical="top"/>
    </xf>
    <xf numFmtId="166" fontId="15" fillId="2" borderId="90" xfId="0" applyNumberFormat="1" applyFont="1" applyFill="1" applyBorder="1" applyAlignment="1">
      <alignment horizontal="center" vertical="top" wrapText="1"/>
    </xf>
    <xf numFmtId="166" fontId="15" fillId="2" borderId="91" xfId="0" applyNumberFormat="1" applyFont="1" applyFill="1" applyBorder="1" applyAlignment="1">
      <alignment horizontal="center" vertical="top" wrapText="1"/>
    </xf>
    <xf numFmtId="166" fontId="21" fillId="0" borderId="35" xfId="0" applyNumberFormat="1" applyFont="1" applyBorder="1" applyAlignment="1">
      <alignment horizontal="center" vertical="center"/>
    </xf>
    <xf numFmtId="166" fontId="21" fillId="3" borderId="35" xfId="0" applyNumberFormat="1" applyFont="1" applyFill="1" applyBorder="1" applyAlignment="1" applyProtection="1">
      <alignment horizontal="center" vertical="center"/>
      <protection locked="0"/>
    </xf>
    <xf numFmtId="166" fontId="21" fillId="3" borderId="92" xfId="0" applyNumberFormat="1" applyFont="1" applyFill="1" applyBorder="1" applyAlignment="1" applyProtection="1">
      <alignment horizontal="center" vertical="center"/>
      <protection locked="0"/>
    </xf>
    <xf numFmtId="166" fontId="21" fillId="3" borderId="93" xfId="0" applyNumberFormat="1" applyFont="1" applyFill="1" applyBorder="1" applyAlignment="1" applyProtection="1">
      <alignment horizontal="center" vertical="center"/>
      <protection locked="0"/>
    </xf>
    <xf numFmtId="166" fontId="21" fillId="0" borderId="93" xfId="0" applyNumberFormat="1" applyFont="1" applyBorder="1" applyAlignment="1">
      <alignment horizontal="center" vertical="center"/>
    </xf>
    <xf numFmtId="166" fontId="12" fillId="6" borderId="90" xfId="0" applyNumberFormat="1" applyFont="1" applyFill="1" applyBorder="1" applyAlignment="1" applyProtection="1">
      <alignment horizontal="left" vertical="center"/>
      <protection locked="0"/>
    </xf>
    <xf numFmtId="166" fontId="12" fillId="6" borderId="91" xfId="0" applyNumberFormat="1" applyFont="1" applyFill="1" applyBorder="1" applyAlignment="1" applyProtection="1">
      <alignment horizontal="left" vertical="center"/>
      <protection locked="0"/>
    </xf>
    <xf numFmtId="49" fontId="25" fillId="6" borderId="10" xfId="0" applyNumberFormat="1" applyFont="1" applyFill="1" applyBorder="1" applyAlignment="1" applyProtection="1">
      <alignment horizontal="left" vertical="center"/>
      <protection locked="0"/>
    </xf>
    <xf numFmtId="49" fontId="25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5" xfId="0" applyFont="1" applyFill="1" applyBorder="1" applyAlignment="1" applyProtection="1">
      <alignment vertical="center"/>
      <protection locked="0"/>
    </xf>
    <xf numFmtId="166" fontId="20" fillId="0" borderId="35" xfId="0" applyNumberFormat="1" applyFont="1" applyBorder="1" applyAlignment="1">
      <alignment horizontal="center" vertical="center"/>
    </xf>
    <xf numFmtId="166" fontId="21" fillId="3" borderId="35" xfId="0" quotePrefix="1" applyNumberFormat="1" applyFont="1" applyFill="1" applyBorder="1" applyAlignment="1" applyProtection="1">
      <alignment horizontal="center" vertical="center"/>
      <protection locked="0"/>
    </xf>
    <xf numFmtId="166" fontId="56" fillId="0" borderId="35" xfId="0" applyNumberFormat="1" applyFont="1" applyBorder="1" applyAlignment="1">
      <alignment horizontal="center" vertical="center"/>
    </xf>
    <xf numFmtId="166" fontId="21" fillId="3" borderId="10" xfId="14" applyNumberFormat="1" applyFont="1" applyFill="1" applyBorder="1" applyAlignment="1" applyProtection="1">
      <alignment horizontal="center" vertical="center"/>
      <protection locked="0"/>
    </xf>
    <xf numFmtId="166" fontId="21" fillId="3" borderId="35" xfId="13" applyNumberFormat="1" applyFont="1" applyFill="1" applyBorder="1" applyAlignment="1" applyProtection="1">
      <alignment horizontal="center" vertical="center"/>
      <protection locked="0"/>
    </xf>
    <xf numFmtId="166" fontId="21" fillId="3" borderId="35" xfId="15" applyNumberFormat="1" applyFont="1" applyFill="1" applyBorder="1" applyAlignment="1" applyProtection="1">
      <alignment horizontal="center" vertical="center"/>
      <protection locked="0"/>
    </xf>
    <xf numFmtId="9" fontId="21" fillId="0" borderId="35" xfId="17" applyFont="1" applyBorder="1" applyAlignment="1">
      <alignment horizontal="center" vertical="center"/>
    </xf>
    <xf numFmtId="166" fontId="21" fillId="0" borderId="35" xfId="0" applyNumberFormat="1" applyFont="1" applyBorder="1" applyAlignment="1">
      <alignment horizontal="center" vertical="top"/>
    </xf>
    <xf numFmtId="166" fontId="10" fillId="3" borderId="10" xfId="0" applyNumberFormat="1" applyFont="1" applyFill="1" applyBorder="1" applyAlignment="1" applyProtection="1">
      <alignment horizontal="center"/>
      <protection locked="0"/>
    </xf>
    <xf numFmtId="49" fontId="21" fillId="3" borderId="35" xfId="0" applyNumberFormat="1" applyFont="1" applyFill="1" applyBorder="1" applyAlignment="1" applyProtection="1">
      <alignment horizontal="center" vertical="top"/>
      <protection locked="0"/>
    </xf>
    <xf numFmtId="166" fontId="21" fillId="3" borderId="35" xfId="0" applyNumberFormat="1" applyFont="1" applyFill="1" applyBorder="1" applyAlignment="1" applyProtection="1">
      <alignment horizontal="center" vertical="top"/>
      <protection locked="0"/>
    </xf>
    <xf numFmtId="166" fontId="66" fillId="3" borderId="35" xfId="13" applyNumberFormat="1" applyFont="1" applyFill="1" applyBorder="1" applyAlignment="1" applyProtection="1">
      <alignment horizontal="center" vertical="top"/>
      <protection locked="0"/>
    </xf>
    <xf numFmtId="166" fontId="21" fillId="0" borderId="39" xfId="0" applyNumberFormat="1" applyFont="1" applyBorder="1" applyAlignment="1">
      <alignment horizontal="center" vertical="top"/>
    </xf>
    <xf numFmtId="3" fontId="69" fillId="0" borderId="9" xfId="0" applyNumberFormat="1" applyFont="1" applyBorder="1" applyAlignment="1">
      <alignment horizontal="right" vertical="center"/>
    </xf>
    <xf numFmtId="3" fontId="69" fillId="3" borderId="9" xfId="1" applyNumberFormat="1" applyFont="1" applyFill="1" applyBorder="1" applyAlignment="1" applyProtection="1">
      <alignment horizontal="right" vertical="center"/>
      <protection locked="0"/>
    </xf>
    <xf numFmtId="3" fontId="69" fillId="0" borderId="9" xfId="1" applyNumberFormat="1" applyFont="1" applyFill="1" applyBorder="1" applyAlignment="1" applyProtection="1">
      <alignment horizontal="right" vertical="center"/>
      <protection locked="0"/>
    </xf>
    <xf numFmtId="3" fontId="69" fillId="9" borderId="9" xfId="1" applyNumberFormat="1" applyFont="1" applyFill="1" applyBorder="1" applyAlignment="1" applyProtection="1">
      <alignment horizontal="right" vertical="center"/>
      <protection locked="0"/>
    </xf>
    <xf numFmtId="3" fontId="69" fillId="0" borderId="9" xfId="1" applyNumberFormat="1" applyFont="1" applyBorder="1" applyAlignment="1">
      <alignment horizontal="right" vertical="center"/>
    </xf>
    <xf numFmtId="3" fontId="69" fillId="3" borderId="9" xfId="6" applyNumberFormat="1" applyFont="1" applyFill="1" applyBorder="1" applyAlignment="1" applyProtection="1">
      <alignment vertical="center"/>
      <protection locked="0"/>
    </xf>
    <xf numFmtId="3" fontId="69" fillId="0" borderId="9" xfId="1" applyNumberFormat="1" applyFont="1" applyBorder="1" applyAlignment="1" applyProtection="1">
      <alignment horizontal="right" vertical="center"/>
      <protection locked="0"/>
    </xf>
    <xf numFmtId="3" fontId="70" fillId="0" borderId="9" xfId="1" applyNumberFormat="1" applyFont="1" applyBorder="1" applyAlignment="1">
      <alignment horizontal="right" vertical="center"/>
    </xf>
    <xf numFmtId="9" fontId="70" fillId="0" borderId="9" xfId="17" applyFont="1" applyBorder="1" applyAlignment="1">
      <alignment horizontal="right" vertical="center"/>
    </xf>
    <xf numFmtId="3" fontId="69" fillId="0" borderId="9" xfId="1" applyNumberFormat="1" applyFont="1" applyBorder="1" applyAlignment="1">
      <alignment horizontal="right" vertical="top"/>
    </xf>
    <xf numFmtId="3" fontId="69" fillId="0" borderId="20" xfId="1" applyNumberFormat="1" applyFont="1" applyBorder="1" applyAlignment="1">
      <alignment horizontal="right" vertical="top"/>
    </xf>
    <xf numFmtId="166" fontId="21" fillId="0" borderId="14" xfId="0" applyNumberFormat="1" applyFont="1" applyBorder="1" applyAlignment="1">
      <alignment horizontal="center"/>
    </xf>
    <xf numFmtId="166" fontId="21" fillId="0" borderId="41" xfId="0" applyNumberFormat="1" applyFont="1" applyBorder="1" applyAlignment="1">
      <alignment horizontal="center"/>
    </xf>
    <xf numFmtId="166" fontId="21" fillId="0" borderId="53" xfId="0" applyNumberFormat="1" applyFont="1" applyBorder="1" applyAlignment="1">
      <alignment horizontal="center"/>
    </xf>
    <xf numFmtId="166" fontId="21" fillId="0" borderId="54" xfId="0" applyNumberFormat="1" applyFont="1" applyBorder="1" applyAlignment="1">
      <alignment horizontal="center"/>
    </xf>
    <xf numFmtId="0" fontId="20" fillId="0" borderId="0" xfId="7" applyFont="1" applyAlignment="1">
      <alignment horizontal="center"/>
    </xf>
    <xf numFmtId="0" fontId="17" fillId="7" borderId="41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7" fillId="7" borderId="42" xfId="0" applyFont="1" applyFill="1" applyBorder="1" applyAlignment="1">
      <alignment horizontal="center"/>
    </xf>
    <xf numFmtId="0" fontId="50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35" fillId="0" borderId="0" xfId="0" applyFont="1" applyProtection="1">
      <protection locked="0"/>
    </xf>
    <xf numFmtId="0" fontId="17" fillId="3" borderId="0" xfId="0" applyFont="1" applyFill="1" applyProtection="1">
      <protection locked="0"/>
    </xf>
    <xf numFmtId="0" fontId="35" fillId="3" borderId="0" xfId="0" applyFont="1" applyFill="1" applyProtection="1">
      <protection locked="0"/>
    </xf>
    <xf numFmtId="0" fontId="21" fillId="0" borderId="60" xfId="7" quotePrefix="1" applyFont="1" applyBorder="1" applyAlignment="1">
      <alignment horizontal="left"/>
    </xf>
    <xf numFmtId="0" fontId="21" fillId="0" borderId="0" xfId="7" applyFont="1" applyProtection="1">
      <protection locked="0"/>
    </xf>
    <xf numFmtId="0" fontId="21" fillId="0" borderId="0" xfId="7" applyFont="1" applyAlignment="1" applyProtection="1">
      <alignment horizontal="left"/>
      <protection locked="0"/>
    </xf>
    <xf numFmtId="0" fontId="17" fillId="0" borderId="57" xfId="7" applyFont="1" applyBorder="1" applyAlignment="1" applyProtection="1">
      <alignment vertical="center" wrapText="1"/>
      <protection locked="0"/>
    </xf>
    <xf numFmtId="4" fontId="13" fillId="0" borderId="0" xfId="0" applyNumberFormat="1" applyFont="1" applyAlignment="1" applyProtection="1">
      <alignment vertical="top" wrapText="1"/>
      <protection locked="0"/>
    </xf>
    <xf numFmtId="4" fontId="12" fillId="0" borderId="0" xfId="0" applyNumberFormat="1" applyFont="1" applyAlignment="1" applyProtection="1">
      <alignment vertical="top" wrapText="1"/>
      <protection locked="0"/>
    </xf>
    <xf numFmtId="0" fontId="21" fillId="5" borderId="73" xfId="7" applyFont="1" applyFill="1" applyBorder="1" applyAlignment="1" applyProtection="1">
      <alignment vertical="top" wrapText="1"/>
      <protection locked="0"/>
    </xf>
    <xf numFmtId="0" fontId="21" fillId="5" borderId="57" xfId="7" applyFont="1" applyFill="1" applyBorder="1" applyAlignment="1" applyProtection="1">
      <alignment vertical="top" wrapText="1"/>
      <protection locked="0"/>
    </xf>
    <xf numFmtId="0" fontId="21" fillId="5" borderId="74" xfId="7" applyFont="1" applyFill="1" applyBorder="1" applyAlignment="1" applyProtection="1">
      <alignment vertical="top" wrapText="1"/>
      <protection locked="0"/>
    </xf>
    <xf numFmtId="0" fontId="0" fillId="5" borderId="57" xfId="0" applyFill="1" applyBorder="1" applyAlignment="1" applyProtection="1">
      <alignment vertical="top" wrapText="1"/>
      <protection locked="0"/>
    </xf>
    <xf numFmtId="0" fontId="0" fillId="5" borderId="74" xfId="0" applyFill="1" applyBorder="1" applyAlignment="1" applyProtection="1">
      <alignment vertical="top" wrapText="1"/>
      <protection locked="0"/>
    </xf>
    <xf numFmtId="0" fontId="17" fillId="6" borderId="51" xfId="7" applyFont="1" applyFill="1" applyBorder="1" applyAlignment="1" applyProtection="1">
      <alignment vertical="top" wrapText="1"/>
      <protection locked="0"/>
    </xf>
    <xf numFmtId="0" fontId="0" fillId="6" borderId="51" xfId="0" applyFill="1" applyBorder="1" applyAlignment="1" applyProtection="1">
      <alignment vertical="top" wrapText="1"/>
      <protection locked="0"/>
    </xf>
    <xf numFmtId="0" fontId="32" fillId="0" borderId="45" xfId="7" applyFont="1" applyBorder="1" applyAlignment="1" applyProtection="1">
      <alignment vertical="top"/>
      <protection locked="0"/>
    </xf>
    <xf numFmtId="0" fontId="58" fillId="0" borderId="0" xfId="7" applyFont="1" applyAlignment="1" applyProtection="1">
      <alignment horizontal="left" wrapText="1"/>
      <protection locked="0"/>
    </xf>
    <xf numFmtId="0" fontId="31" fillId="0" borderId="0" xfId="7" applyFont="1" applyAlignment="1" applyProtection="1">
      <alignment horizontal="left" wrapText="1"/>
      <protection locked="0"/>
    </xf>
    <xf numFmtId="0" fontId="21" fillId="6" borderId="0" xfId="7" applyFont="1" applyFill="1" applyAlignment="1">
      <alignment vertical="center"/>
    </xf>
    <xf numFmtId="0" fontId="10" fillId="0" borderId="0" xfId="7" applyFont="1" applyAlignment="1">
      <alignment horizontal="left"/>
    </xf>
    <xf numFmtId="0" fontId="20" fillId="0" borderId="0" xfId="7" applyFont="1" applyAlignment="1">
      <alignment horizontal="left"/>
    </xf>
    <xf numFmtId="4" fontId="38" fillId="5" borderId="44" xfId="7" applyNumberFormat="1" applyFont="1" applyFill="1" applyBorder="1" applyAlignment="1">
      <alignment horizontal="center" vertical="center"/>
    </xf>
    <xf numFmtId="0" fontId="38" fillId="0" borderId="45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66" fontId="14" fillId="2" borderId="75" xfId="0" applyNumberFormat="1" applyFont="1" applyFill="1" applyBorder="1" applyAlignment="1">
      <alignment horizontal="center" vertical="center" wrapText="1"/>
    </xf>
    <xf numFmtId="166" fontId="14" fillId="2" borderId="76" xfId="0" applyNumberFormat="1" applyFont="1" applyFill="1" applyBorder="1" applyAlignment="1">
      <alignment horizontal="center" vertical="center" wrapText="1"/>
    </xf>
    <xf numFmtId="3" fontId="14" fillId="2" borderId="77" xfId="0" applyNumberFormat="1" applyFont="1" applyFill="1" applyBorder="1" applyAlignment="1">
      <alignment horizontal="center" vertical="center" wrapText="1"/>
    </xf>
    <xf numFmtId="3" fontId="14" fillId="2" borderId="76" xfId="0" applyNumberFormat="1" applyFont="1" applyFill="1" applyBorder="1" applyAlignment="1">
      <alignment horizontal="center" vertical="center" wrapText="1"/>
    </xf>
    <xf numFmtId="3" fontId="14" fillId="2" borderId="78" xfId="0" applyNumberFormat="1" applyFont="1" applyFill="1" applyBorder="1" applyAlignment="1">
      <alignment horizontal="center" vertical="center" wrapText="1"/>
    </xf>
    <xf numFmtId="170" fontId="14" fillId="2" borderId="75" xfId="0" applyNumberFormat="1" applyFont="1" applyFill="1" applyBorder="1" applyAlignment="1">
      <alignment horizontal="center" vertical="center" wrapText="1"/>
    </xf>
    <xf numFmtId="170" fontId="14" fillId="2" borderId="78" xfId="0" applyNumberFormat="1" applyFont="1" applyFill="1" applyBorder="1" applyAlignment="1">
      <alignment horizontal="center" vertical="center" wrapText="1"/>
    </xf>
    <xf numFmtId="170" fontId="14" fillId="2" borderId="76" xfId="0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top"/>
    </xf>
    <xf numFmtId="0" fontId="26" fillId="2" borderId="80" xfId="0" applyFont="1" applyFill="1" applyBorder="1" applyAlignment="1">
      <alignment horizontal="center" vertical="top"/>
    </xf>
    <xf numFmtId="0" fontId="34" fillId="0" borderId="0" xfId="6" applyFont="1" applyFill="1" applyBorder="1" applyAlignment="1" applyProtection="1">
      <alignment horizontal="left" vertical="top"/>
    </xf>
    <xf numFmtId="0" fontId="47" fillId="0" borderId="0" xfId="0" applyFont="1" applyAlignment="1">
      <alignment horizontal="center"/>
    </xf>
    <xf numFmtId="49" fontId="3" fillId="3" borderId="62" xfId="0" applyNumberFormat="1" applyFont="1" applyFill="1" applyBorder="1" applyAlignment="1" applyProtection="1">
      <alignment horizontal="left"/>
      <protection locked="0"/>
    </xf>
    <xf numFmtId="49" fontId="3" fillId="3" borderId="0" xfId="0" applyNumberFormat="1" applyFont="1" applyFill="1" applyAlignment="1" applyProtection="1">
      <alignment horizontal="left"/>
      <protection locked="0"/>
    </xf>
    <xf numFmtId="4" fontId="18" fillId="0" borderId="0" xfId="0" applyNumberFormat="1" applyFont="1" applyAlignment="1">
      <alignment horizontal="left"/>
    </xf>
  </cellXfs>
  <cellStyles count="18">
    <cellStyle name="1000-sep (2 dec) 8" xfId="16" xr:uid="{2F19B830-8150-4FE5-B8ED-3CF5429F551E}"/>
    <cellStyle name="Beløb" xfId="2" xr:uid="{00000000-0005-0000-0000-000000000000}"/>
    <cellStyle name="Beløb0" xfId="3" xr:uid="{00000000-0005-0000-0000-000001000000}"/>
    <cellStyle name="Dato" xfId="4" xr:uid="{00000000-0005-0000-0000-000002000000}"/>
    <cellStyle name="Fast" xfId="5" xr:uid="{00000000-0005-0000-0000-000003000000}"/>
    <cellStyle name="Komma" xfId="1" builtinId="3"/>
    <cellStyle name="Link" xfId="6" builtinId="8"/>
    <cellStyle name="Normal" xfId="0" builtinId="0"/>
    <cellStyle name="Normal 2" xfId="13" xr:uid="{00000000-0005-0000-0000-000007000000}"/>
    <cellStyle name="Normal 3" xfId="15" xr:uid="{08C7EE96-23C6-48CF-852C-5E7667CB6EEB}"/>
    <cellStyle name="Normal 8" xfId="14" xr:uid="{BC0DE106-20C9-4BB2-BB60-8DE43C447A52}"/>
    <cellStyle name="Normal_Side A (2)" xfId="7" xr:uid="{00000000-0005-0000-0000-000008000000}"/>
    <cellStyle name="Overskrift 1" xfId="8" builtinId="16" customBuiltin="1"/>
    <cellStyle name="Overskrift 2" xfId="9" builtinId="17" customBuiltin="1"/>
    <cellStyle name="Procent" xfId="17" builtinId="5"/>
    <cellStyle name="Punktum" xfId="10" xr:uid="{00000000-0005-0000-0000-00000B000000}"/>
    <cellStyle name="Punktum0" xfId="11" xr:uid="{00000000-0005-0000-0000-00000C000000}"/>
    <cellStyle name="Total" xfId="12" builtinId="25" customBuiltin="1"/>
  </cellStyles>
  <dxfs count="59">
    <dxf>
      <font>
        <condense val="0"/>
        <extend val="0"/>
        <color indexed="5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6F6F"/>
      <rgbColor rgb="00008000"/>
      <rgbColor rgb="00000080"/>
      <rgbColor rgb="0066FF33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C9E400"/>
      <rgbColor rgb="00E2FF0B"/>
      <rgbColor rgb="00666699"/>
      <rgbColor rgb="00969696"/>
      <rgbColor rgb="003333CC"/>
      <rgbColor rgb="00336666"/>
      <rgbColor rgb="008DB1F3"/>
      <rgbColor rgb="00CCCC00"/>
      <rgbColor rgb="00FF9933"/>
      <rgbColor rgb="00993366"/>
      <rgbColor rgb="00333399"/>
      <rgbColor rgb="00424242"/>
    </indexedColors>
    <mruColors>
      <color rgb="FFFFFF99"/>
      <color rgb="FFFFFF66"/>
      <color rgb="FFFFFFCC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257175</xdr:rowOff>
    </xdr:from>
    <xdr:to>
      <xdr:col>3</xdr:col>
      <xdr:colOff>333375</xdr:colOff>
      <xdr:row>35</xdr:row>
      <xdr:rowOff>561975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1143000" y="9210675"/>
          <a:ext cx="3476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ikke at have ubetalt forfalden gæld til det offentlige jf. lov á 21. december 1994.</a:t>
          </a:r>
        </a:p>
      </xdr:txBody>
    </xdr:sp>
    <xdr:clientData/>
  </xdr:twoCellAnchor>
  <xdr:twoCellAnchor>
    <xdr:from>
      <xdr:col>1</xdr:col>
      <xdr:colOff>95250</xdr:colOff>
      <xdr:row>1</xdr:row>
      <xdr:rowOff>85725</xdr:rowOff>
    </xdr:from>
    <xdr:to>
      <xdr:col>2</xdr:col>
      <xdr:colOff>361950</xdr:colOff>
      <xdr:row>4</xdr:row>
      <xdr:rowOff>142875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57175"/>
          <a:ext cx="771525" cy="86677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556260</xdr:colOff>
          <xdr:row>21</xdr:row>
          <xdr:rowOff>152400</xdr:rowOff>
        </xdr:from>
        <xdr:to>
          <xdr:col>2</xdr:col>
          <xdr:colOff>2362200</xdr:colOff>
          <xdr:row>24</xdr:row>
          <xdr:rowOff>83820</xdr:rowOff>
        </xdr:to>
        <xdr:sp macro="" textlink="">
          <xdr:nvSpPr>
            <xdr:cNvPr id="11267" name="CommandButton1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42</xdr:row>
      <xdr:rowOff>257175</xdr:rowOff>
    </xdr:from>
    <xdr:to>
      <xdr:col>8</xdr:col>
      <xdr:colOff>333375</xdr:colOff>
      <xdr:row>42</xdr:row>
      <xdr:rowOff>561975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100-000001300000}"/>
            </a:ext>
          </a:extLst>
        </xdr:cNvPr>
        <xdr:cNvSpPr txBox="1">
          <a:spLocks noChangeArrowheads="1"/>
        </xdr:cNvSpPr>
      </xdr:nvSpPr>
      <xdr:spPr bwMode="auto">
        <a:xfrm>
          <a:off x="866775" y="7562850"/>
          <a:ext cx="424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ikke at have ubetalt forfalden gæld til det offentlige jf. lov á 21. december 1994.</a:t>
          </a:r>
        </a:p>
      </xdr:txBody>
    </xdr:sp>
    <xdr:clientData/>
  </xdr:twoCellAnchor>
  <xdr:twoCellAnchor>
    <xdr:from>
      <xdr:col>1</xdr:col>
      <xdr:colOff>95250</xdr:colOff>
      <xdr:row>1</xdr:row>
      <xdr:rowOff>85725</xdr:rowOff>
    </xdr:from>
    <xdr:to>
      <xdr:col>2</xdr:col>
      <xdr:colOff>200025</xdr:colOff>
      <xdr:row>4</xdr:row>
      <xdr:rowOff>142875</xdr:rowOff>
    </xdr:to>
    <xdr:pic>
      <xdr:nvPicPr>
        <xdr:cNvPr id="12292" name="Picture 4">
          <a:extLst>
            <a:ext uri="{FF2B5EF4-FFF2-40B4-BE49-F238E27FC236}">
              <a16:creationId xmlns:a16="http://schemas.microsoft.com/office/drawing/2014/main" id="{00000000-0008-0000-0100-00000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257175"/>
          <a:ext cx="609600" cy="7143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51</xdr:row>
      <xdr:rowOff>166687</xdr:rowOff>
    </xdr:from>
    <xdr:to>
      <xdr:col>11</xdr:col>
      <xdr:colOff>333375</xdr:colOff>
      <xdr:row>51</xdr:row>
      <xdr:rowOff>561975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ChangeArrowheads="1"/>
        </xdr:cNvSpPr>
      </xdr:nvSpPr>
      <xdr:spPr bwMode="auto">
        <a:xfrm>
          <a:off x="290513" y="9203531"/>
          <a:ext cx="5698331" cy="395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på tro og love ikke at have ubetalt forfalden gæld til det offentlige, der overstiger 100.000 kr. jf. lov nr. 336 af 13. maj 1997.</a:t>
          </a:r>
        </a:p>
      </xdr:txBody>
    </xdr:sp>
    <xdr:clientData/>
  </xdr:twoCellAnchor>
  <xdr:twoCellAnchor>
    <xdr:from>
      <xdr:col>0</xdr:col>
      <xdr:colOff>38100</xdr:colOff>
      <xdr:row>0</xdr:row>
      <xdr:rowOff>28575</xdr:rowOff>
    </xdr:from>
    <xdr:to>
      <xdr:col>1</xdr:col>
      <xdr:colOff>361950</xdr:colOff>
      <xdr:row>0</xdr:row>
      <xdr:rowOff>828675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19100"/>
          <a:ext cx="676275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30480</xdr:rowOff>
        </xdr:from>
        <xdr:to>
          <xdr:col>13</xdr:col>
          <xdr:colOff>297180</xdr:colOff>
          <xdr:row>0</xdr:row>
          <xdr:rowOff>335280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0</xdr:row>
          <xdr:rowOff>335280</xdr:rowOff>
        </xdr:from>
        <xdr:to>
          <xdr:col>13</xdr:col>
          <xdr:colOff>266700</xdr:colOff>
          <xdr:row>0</xdr:row>
          <xdr:rowOff>609600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kk.dk/Vpl/Projekter/00067/Fase%205-7/&#216;konomistyring/Prisoverslag/Overslag_E02_2804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budsliste"/>
      <sheetName val="Bygherreleverancer"/>
      <sheetName val="Vpl - side A"/>
      <sheetName val="Vpl - total overslag"/>
      <sheetName val="Alex I. Hansen - side A"/>
      <sheetName val="AIH - Entrepriseoverslag "/>
      <sheetName val="Zacho Lind"/>
    </sheetNames>
    <sheetDataSet>
      <sheetData sheetId="0"/>
      <sheetData sheetId="1">
        <row r="12">
          <cell r="J12">
            <v>353144</v>
          </cell>
        </row>
        <row r="22">
          <cell r="J22">
            <v>81500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printerSettings" Target="../printerSettings/printerSettings15.bin"/><Relationship Id="rId7" Type="http://schemas.openxmlformats.org/officeDocument/2006/relationships/image" Target="../media/image3.emf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2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Relationship Id="rId9" Type="http://schemas.openxmlformats.org/officeDocument/2006/relationships/image" Target="../media/image4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kkedocweb.kk.dk/Temporary%20Internet%20Files/Content.IE5/4D4829F2/AN_B1%2006.01%20Indeks%20for%20anl&#230;g%20af%20veje.xls" TargetMode="Externa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4">
    <tabColor indexed="10"/>
  </sheetPr>
  <dimension ref="B1:D37"/>
  <sheetViews>
    <sheetView tabSelected="1" topLeftCell="A21" workbookViewId="0">
      <selection activeCell="C3" sqref="C3"/>
    </sheetView>
  </sheetViews>
  <sheetFormatPr defaultColWidth="9.109375" defaultRowHeight="13.2" x14ac:dyDescent="0.25"/>
  <cols>
    <col min="1" max="1" width="9.109375" style="228"/>
    <col min="2" max="2" width="7.5546875" style="228" customWidth="1"/>
    <col min="3" max="3" width="47.5546875" style="228" customWidth="1"/>
    <col min="4" max="16384" width="9.109375" style="228"/>
  </cols>
  <sheetData>
    <row r="1" spans="2:4" ht="13.8" thickBot="1" x14ac:dyDescent="0.3"/>
    <row r="2" spans="2:4" ht="32.25" customHeight="1" x14ac:dyDescent="0.3">
      <c r="B2" s="229"/>
      <c r="C2" s="245" t="s">
        <v>231</v>
      </c>
      <c r="D2" s="231"/>
    </row>
    <row r="3" spans="2:4" ht="15.6" x14ac:dyDescent="0.3">
      <c r="B3" s="232"/>
      <c r="C3" s="246" t="s">
        <v>819</v>
      </c>
      <c r="D3" s="234"/>
    </row>
    <row r="4" spans="2:4" ht="31.2" x14ac:dyDescent="0.3">
      <c r="B4" s="232"/>
      <c r="C4" s="359" t="s">
        <v>548</v>
      </c>
      <c r="D4" s="234"/>
    </row>
    <row r="5" spans="2:4" ht="15.6" x14ac:dyDescent="0.3">
      <c r="B5" s="232"/>
      <c r="C5" s="246"/>
      <c r="D5" s="234"/>
    </row>
    <row r="6" spans="2:4" x14ac:dyDescent="0.25">
      <c r="B6" s="232"/>
      <c r="C6" s="233"/>
      <c r="D6" s="234"/>
    </row>
    <row r="7" spans="2:4" ht="16.5" customHeight="1" x14ac:dyDescent="0.25">
      <c r="B7" s="232"/>
      <c r="C7" s="233"/>
      <c r="D7" s="234"/>
    </row>
    <row r="8" spans="2:4" ht="22.5" customHeight="1" x14ac:dyDescent="0.3">
      <c r="B8" s="477" t="s">
        <v>371</v>
      </c>
      <c r="C8" s="478"/>
      <c r="D8" s="479"/>
    </row>
    <row r="9" spans="2:4" x14ac:dyDescent="0.25">
      <c r="B9" s="232"/>
      <c r="C9" s="233"/>
      <c r="D9" s="234"/>
    </row>
    <row r="10" spans="2:4" x14ac:dyDescent="0.25">
      <c r="B10" s="232"/>
      <c r="C10" s="233"/>
      <c r="D10" s="234"/>
    </row>
    <row r="11" spans="2:4" x14ac:dyDescent="0.25">
      <c r="B11" s="232"/>
      <c r="C11" s="233"/>
      <c r="D11" s="234"/>
    </row>
    <row r="12" spans="2:4" x14ac:dyDescent="0.25">
      <c r="B12" s="232"/>
      <c r="C12" s="233"/>
      <c r="D12" s="234"/>
    </row>
    <row r="13" spans="2:4" ht="30" x14ac:dyDescent="0.25">
      <c r="B13" s="232"/>
      <c r="C13" s="247" t="s">
        <v>232</v>
      </c>
      <c r="D13" s="234"/>
    </row>
    <row r="14" spans="2:4" ht="15" x14ac:dyDescent="0.25">
      <c r="B14" s="232"/>
      <c r="C14" s="247"/>
      <c r="D14" s="234"/>
    </row>
    <row r="15" spans="2:4" ht="60" x14ac:dyDescent="0.25">
      <c r="B15" s="232"/>
      <c r="C15" s="247" t="s">
        <v>235</v>
      </c>
      <c r="D15" s="234"/>
    </row>
    <row r="16" spans="2:4" ht="15" x14ac:dyDescent="0.25">
      <c r="B16" s="232"/>
      <c r="C16" s="247"/>
      <c r="D16" s="234"/>
    </row>
    <row r="17" spans="2:4" ht="60" x14ac:dyDescent="0.25">
      <c r="B17" s="232"/>
      <c r="C17" s="247" t="s">
        <v>241</v>
      </c>
      <c r="D17" s="234"/>
    </row>
    <row r="18" spans="2:4" x14ac:dyDescent="0.25">
      <c r="B18" s="232"/>
      <c r="C18" s="233"/>
      <c r="D18" s="234"/>
    </row>
    <row r="19" spans="2:4" ht="45" x14ac:dyDescent="0.25">
      <c r="B19" s="232"/>
      <c r="C19" s="247" t="s">
        <v>242</v>
      </c>
      <c r="D19" s="234"/>
    </row>
    <row r="20" spans="2:4" x14ac:dyDescent="0.25">
      <c r="B20" s="232"/>
      <c r="C20" s="244"/>
      <c r="D20" s="234"/>
    </row>
    <row r="21" spans="2:4" ht="30" x14ac:dyDescent="0.25">
      <c r="B21" s="232"/>
      <c r="C21" s="247" t="s">
        <v>243</v>
      </c>
      <c r="D21" s="234"/>
    </row>
    <row r="22" spans="2:4" ht="15" x14ac:dyDescent="0.25">
      <c r="B22" s="232"/>
      <c r="C22" s="247"/>
      <c r="D22" s="234"/>
    </row>
    <row r="23" spans="2:4" ht="15" x14ac:dyDescent="0.25">
      <c r="B23" s="232"/>
      <c r="C23" s="247"/>
      <c r="D23" s="234"/>
    </row>
    <row r="24" spans="2:4" ht="15" x14ac:dyDescent="0.25">
      <c r="B24" s="232"/>
      <c r="C24" s="247"/>
      <c r="D24" s="234"/>
    </row>
    <row r="25" spans="2:4" ht="15" x14ac:dyDescent="0.25">
      <c r="B25" s="232"/>
      <c r="C25" s="247"/>
      <c r="D25" s="234"/>
    </row>
    <row r="26" spans="2:4" ht="15" x14ac:dyDescent="0.25">
      <c r="B26" s="232"/>
      <c r="C26" s="247" t="s">
        <v>244</v>
      </c>
      <c r="D26" s="234"/>
    </row>
    <row r="27" spans="2:4" ht="15" x14ac:dyDescent="0.25">
      <c r="B27" s="232"/>
      <c r="C27" s="247"/>
      <c r="D27" s="234"/>
    </row>
    <row r="28" spans="2:4" ht="30.6" x14ac:dyDescent="0.25">
      <c r="B28" s="232"/>
      <c r="C28" s="253" t="s">
        <v>815</v>
      </c>
      <c r="D28" s="234"/>
    </row>
    <row r="29" spans="2:4" ht="31.2" x14ac:dyDescent="0.3">
      <c r="B29" s="232"/>
      <c r="C29" s="253" t="s">
        <v>813</v>
      </c>
      <c r="D29" s="234"/>
    </row>
    <row r="30" spans="2:4" ht="15" x14ac:dyDescent="0.25">
      <c r="B30" s="232"/>
      <c r="C30" s="247"/>
      <c r="D30" s="234"/>
    </row>
    <row r="31" spans="2:4" ht="30" x14ac:dyDescent="0.25">
      <c r="B31" s="232"/>
      <c r="C31" s="247" t="s">
        <v>234</v>
      </c>
      <c r="D31" s="234"/>
    </row>
    <row r="32" spans="2:4" ht="24" hidden="1" customHeight="1" x14ac:dyDescent="0.25">
      <c r="B32" s="232"/>
      <c r="C32" s="233"/>
      <c r="D32" s="234"/>
    </row>
    <row r="33" spans="2:4" x14ac:dyDescent="0.25">
      <c r="B33" s="232"/>
      <c r="C33" s="233"/>
      <c r="D33" s="234"/>
    </row>
    <row r="34" spans="2:4" ht="45" x14ac:dyDescent="0.25">
      <c r="B34" s="232"/>
      <c r="C34" s="247" t="s">
        <v>233</v>
      </c>
      <c r="D34" s="234"/>
    </row>
    <row r="35" spans="2:4" x14ac:dyDescent="0.25">
      <c r="B35" s="232"/>
      <c r="C35" s="233"/>
      <c r="D35" s="234"/>
    </row>
    <row r="36" spans="2:4" x14ac:dyDescent="0.25">
      <c r="B36" s="232"/>
      <c r="C36" s="233"/>
      <c r="D36" s="234"/>
    </row>
    <row r="37" spans="2:4" ht="13.8" thickBot="1" x14ac:dyDescent="0.3">
      <c r="B37" s="236"/>
      <c r="C37" s="237"/>
      <c r="D37" s="238"/>
    </row>
  </sheetData>
  <sheetProtection formatCells="0" formatColumns="0" formatRows="0"/>
  <customSheetViews>
    <customSheetView guid="{0D15794D-33E7-4EDD-A07F-A6066BA93F39}" showRuler="0" topLeftCell="A2">
      <selection activeCell="C10" sqref="C10"/>
      <pageMargins left="0.78740157480314965" right="0.78740157480314965" top="0.98425196850393704" bottom="0.98425196850393704" header="0.39370078740157483" footer="0.39370078740157483"/>
      <pageSetup paperSize="9" orientation="portrait" r:id="rId1"/>
      <headerFooter alignWithMargins="0">
        <oddHeader>&amp;LKøbenhavns Kommune, Teknik- og Miljøforvaltningen
Center for Anlæg og Udbud</oddHeader>
        <oddFooter>&amp;L&amp;F&amp;A&amp;RSide &amp;P</oddFooter>
      </headerFooter>
    </customSheetView>
    <customSheetView guid="{C36BD45E-7A26-427E-9D1C-3938E4714006}" showRuler="0" topLeftCell="A13">
      <selection activeCell="D20" sqref="D20"/>
      <pageMargins left="0.75" right="0.75" top="1" bottom="1" header="0" footer="0"/>
      <pageSetup paperSize="9" orientation="portrait" r:id="rId2"/>
      <headerFooter alignWithMargins="0">
        <oddHeader>&amp;LKøbenhavns Kommune, Teknik- og Miljøforvaltningen
Center for anlæg og Udbud</oddHeader>
      </headerFooter>
    </customSheetView>
  </customSheetViews>
  <mergeCells count="1">
    <mergeCell ref="B8:D8"/>
  </mergeCells>
  <phoneticPr fontId="49" type="noConversion"/>
  <pageMargins left="0.78740157480314965" right="0.78740157480314965" top="0.98425196850393704" bottom="0.98425196850393704" header="0.39370078740157483" footer="0.39370078740157483"/>
  <pageSetup paperSize="9" orientation="portrait" r:id="rId3"/>
  <headerFooter alignWithMargins="0">
    <oddHeader>&amp;LKøbenhavns Kommune, Teknik- og Miljøforvaltningen
Center for Anlæg og Udbud</oddHeader>
    <oddFooter>&amp;L&amp;F&amp;A&amp;RSide &amp;P</oddFooter>
  </headerFooter>
  <drawing r:id="rId4"/>
  <legacyDrawing r:id="rId5"/>
  <controls>
    <mc:AlternateContent xmlns:mc="http://schemas.openxmlformats.org/markup-compatibility/2006">
      <mc:Choice Requires="x14">
        <control shapeId="11267" r:id="rId6" name="CommandButton1">
          <controlPr defaultSize="0" autoLine="0" autoPict="0" r:id="rId7">
            <anchor moveWithCells="1">
              <from>
                <xdr:col>2</xdr:col>
                <xdr:colOff>556260</xdr:colOff>
                <xdr:row>21</xdr:row>
                <xdr:rowOff>152400</xdr:rowOff>
              </from>
              <to>
                <xdr:col>2</xdr:col>
                <xdr:colOff>2362200</xdr:colOff>
                <xdr:row>24</xdr:row>
                <xdr:rowOff>83820</xdr:rowOff>
              </to>
            </anchor>
          </controlPr>
        </control>
      </mc:Choice>
      <mc:Fallback>
        <control shapeId="11267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/>
  <dimension ref="B1:I43"/>
  <sheetViews>
    <sheetView topLeftCell="A8" workbookViewId="0">
      <selection activeCell="C20" sqref="C20"/>
    </sheetView>
  </sheetViews>
  <sheetFormatPr defaultColWidth="9.109375" defaultRowHeight="13.2" x14ac:dyDescent="0.25"/>
  <cols>
    <col min="1" max="1" width="5" style="228" customWidth="1"/>
    <col min="2" max="2" width="7.5546875" style="228" customWidth="1"/>
    <col min="3" max="3" width="12.88671875" style="228" customWidth="1"/>
    <col min="4" max="4" width="9.6640625" style="228" customWidth="1"/>
    <col min="5" max="16384" width="9.109375" style="228"/>
  </cols>
  <sheetData>
    <row r="1" spans="2:9" ht="13.8" thickBot="1" x14ac:dyDescent="0.3"/>
    <row r="2" spans="2:9" ht="21.75" customHeight="1" x14ac:dyDescent="0.25">
      <c r="B2" s="229"/>
      <c r="C2" s="250" t="s">
        <v>231</v>
      </c>
      <c r="D2" s="230"/>
      <c r="E2" s="230"/>
      <c r="F2" s="230"/>
      <c r="G2" s="230"/>
      <c r="H2" s="230"/>
      <c r="I2" s="231"/>
    </row>
    <row r="3" spans="2:9" ht="13.8" x14ac:dyDescent="0.25">
      <c r="B3" s="232"/>
      <c r="C3" s="251" t="s">
        <v>819</v>
      </c>
      <c r="D3" s="233"/>
      <c r="E3" s="233"/>
      <c r="F3" s="233"/>
      <c r="G3" s="233"/>
      <c r="H3" s="233"/>
      <c r="I3" s="234"/>
    </row>
    <row r="4" spans="2:9" ht="13.8" x14ac:dyDescent="0.25">
      <c r="B4" s="232"/>
      <c r="C4" s="251" t="s">
        <v>817</v>
      </c>
      <c r="D4" s="233"/>
      <c r="E4" s="233"/>
      <c r="F4" s="233"/>
      <c r="G4" s="233"/>
      <c r="H4" s="233"/>
      <c r="I4" s="234"/>
    </row>
    <row r="5" spans="2:9" ht="15.6" x14ac:dyDescent="0.3">
      <c r="B5" s="232"/>
      <c r="C5" s="248"/>
      <c r="D5" s="233"/>
      <c r="E5" s="233"/>
      <c r="F5" s="233"/>
      <c r="G5" s="233"/>
      <c r="H5" s="233"/>
      <c r="I5" s="234"/>
    </row>
    <row r="6" spans="2:9" x14ac:dyDescent="0.25">
      <c r="B6" s="232"/>
      <c r="C6" s="233"/>
      <c r="D6" s="233"/>
      <c r="E6" s="233"/>
      <c r="F6" s="233"/>
      <c r="G6" s="233"/>
      <c r="H6" s="233"/>
      <c r="I6" s="234"/>
    </row>
    <row r="7" spans="2:9" ht="21" x14ac:dyDescent="0.4">
      <c r="B7" s="232"/>
      <c r="C7" s="243" t="s">
        <v>343</v>
      </c>
      <c r="D7" s="233"/>
      <c r="E7" s="233"/>
      <c r="F7" s="233"/>
      <c r="G7" s="233"/>
      <c r="H7" s="233"/>
      <c r="I7" s="234"/>
    </row>
    <row r="8" spans="2:9" ht="14.4" x14ac:dyDescent="0.25">
      <c r="B8" s="232"/>
      <c r="C8" s="239"/>
      <c r="D8" s="233"/>
      <c r="E8" s="233"/>
      <c r="F8" s="233"/>
      <c r="G8" s="233"/>
      <c r="H8" s="233"/>
      <c r="I8" s="234"/>
    </row>
    <row r="9" spans="2:9" ht="15" customHeight="1" x14ac:dyDescent="0.25">
      <c r="B9" s="232"/>
      <c r="C9" s="235" t="s">
        <v>344</v>
      </c>
      <c r="D9" s="233"/>
      <c r="E9" s="235"/>
      <c r="F9" s="235"/>
      <c r="G9" s="233"/>
      <c r="H9" s="233"/>
      <c r="I9" s="234"/>
    </row>
    <row r="10" spans="2:9" ht="15" customHeight="1" x14ac:dyDescent="0.25">
      <c r="B10" s="232"/>
      <c r="C10" s="235" t="s">
        <v>345</v>
      </c>
      <c r="D10" s="233"/>
      <c r="E10" s="235"/>
      <c r="F10" s="235"/>
      <c r="G10" s="233"/>
      <c r="H10" s="233"/>
      <c r="I10" s="234"/>
    </row>
    <row r="11" spans="2:9" ht="15" customHeight="1" x14ac:dyDescent="0.25">
      <c r="B11" s="232"/>
      <c r="C11" s="235" t="s">
        <v>346</v>
      </c>
      <c r="D11" s="233"/>
      <c r="E11" s="235"/>
      <c r="F11" s="235"/>
      <c r="G11" s="233"/>
      <c r="H11" s="233"/>
      <c r="I11" s="234"/>
    </row>
    <row r="12" spans="2:9" ht="17.399999999999999" x14ac:dyDescent="0.3">
      <c r="B12" s="232"/>
      <c r="C12" s="240"/>
      <c r="D12" s="233"/>
      <c r="E12" s="233"/>
      <c r="F12" s="233"/>
      <c r="G12" s="233"/>
      <c r="H12" s="233"/>
      <c r="I12" s="234"/>
    </row>
    <row r="13" spans="2:9" ht="17.399999999999999" x14ac:dyDescent="0.3">
      <c r="B13" s="232"/>
      <c r="C13" s="249" t="s">
        <v>189</v>
      </c>
      <c r="D13" s="249"/>
      <c r="E13" s="483"/>
      <c r="F13" s="483"/>
      <c r="G13" s="483"/>
      <c r="H13" s="483"/>
      <c r="I13" s="234"/>
    </row>
    <row r="14" spans="2:9" ht="6.75" customHeight="1" x14ac:dyDescent="0.25">
      <c r="B14" s="232"/>
      <c r="C14" s="233"/>
      <c r="D14" s="233"/>
      <c r="E14" s="233"/>
      <c r="F14" s="233"/>
      <c r="G14" s="233"/>
      <c r="H14" s="233"/>
      <c r="I14" s="234"/>
    </row>
    <row r="15" spans="2:9" ht="17.399999999999999" x14ac:dyDescent="0.3">
      <c r="B15" s="232"/>
      <c r="C15" s="249" t="s">
        <v>190</v>
      </c>
      <c r="D15" s="249"/>
      <c r="E15" s="483"/>
      <c r="F15" s="483"/>
      <c r="G15" s="483"/>
      <c r="H15" s="483"/>
      <c r="I15" s="234"/>
    </row>
    <row r="16" spans="2:9" x14ac:dyDescent="0.25">
      <c r="B16" s="232"/>
      <c r="C16" s="233"/>
      <c r="D16" s="233"/>
      <c r="E16" s="233"/>
      <c r="F16" s="233"/>
      <c r="G16" s="233"/>
      <c r="H16" s="233"/>
      <c r="I16" s="234"/>
    </row>
    <row r="17" spans="2:9" ht="14.4" x14ac:dyDescent="0.25">
      <c r="B17" s="232"/>
      <c r="C17" s="241" t="s">
        <v>230</v>
      </c>
      <c r="D17" s="233"/>
      <c r="E17" s="233"/>
      <c r="F17" s="233"/>
      <c r="G17" s="233"/>
      <c r="H17" s="233"/>
      <c r="I17" s="234"/>
    </row>
    <row r="18" spans="2:9" ht="21" customHeight="1" x14ac:dyDescent="0.25">
      <c r="B18" s="232"/>
      <c r="C18" s="242" t="s">
        <v>231</v>
      </c>
      <c r="D18" s="233"/>
      <c r="E18" s="233"/>
      <c r="F18" s="233"/>
      <c r="G18" s="233"/>
      <c r="H18" s="233"/>
      <c r="I18" s="234"/>
    </row>
    <row r="19" spans="2:9" ht="21" customHeight="1" x14ac:dyDescent="0.25">
      <c r="B19" s="232"/>
      <c r="C19" s="242" t="s">
        <v>819</v>
      </c>
      <c r="D19" s="233"/>
      <c r="E19" s="233"/>
      <c r="F19" s="233"/>
      <c r="G19" s="233"/>
      <c r="H19" s="233"/>
      <c r="I19" s="234"/>
    </row>
    <row r="20" spans="2:9" ht="21" customHeight="1" x14ac:dyDescent="0.25">
      <c r="B20" s="232"/>
      <c r="C20" s="242" t="s">
        <v>548</v>
      </c>
      <c r="D20" s="233"/>
      <c r="E20" s="233"/>
      <c r="F20" s="233"/>
      <c r="G20" s="233"/>
      <c r="H20" s="233"/>
      <c r="I20" s="234"/>
    </row>
    <row r="21" spans="2:9" x14ac:dyDescent="0.25">
      <c r="B21" s="232"/>
      <c r="C21" s="233"/>
      <c r="D21" s="233"/>
      <c r="E21" s="233"/>
      <c r="F21" s="233"/>
      <c r="G21" s="233"/>
      <c r="H21" s="233"/>
      <c r="I21" s="234"/>
    </row>
    <row r="22" spans="2:9" x14ac:dyDescent="0.25">
      <c r="B22" s="232"/>
      <c r="C22" s="233"/>
      <c r="D22" s="233"/>
      <c r="E22" s="233"/>
      <c r="F22" s="233"/>
      <c r="G22" s="233"/>
      <c r="H22" s="233"/>
      <c r="I22" s="234"/>
    </row>
    <row r="23" spans="2:9" x14ac:dyDescent="0.25">
      <c r="B23" s="232"/>
      <c r="C23" s="233"/>
      <c r="D23" s="233"/>
      <c r="E23" s="233"/>
      <c r="F23" s="233"/>
      <c r="G23" s="233"/>
      <c r="H23" s="233"/>
      <c r="I23" s="234"/>
    </row>
    <row r="24" spans="2:9" ht="12.75" customHeight="1" x14ac:dyDescent="0.25">
      <c r="B24" s="232"/>
      <c r="C24" s="241" t="s">
        <v>240</v>
      </c>
      <c r="D24" s="233"/>
      <c r="E24" s="233"/>
      <c r="F24" s="233"/>
      <c r="G24" s="233"/>
      <c r="H24" s="233"/>
      <c r="I24" s="234"/>
    </row>
    <row r="25" spans="2:9" ht="6.75" customHeight="1" x14ac:dyDescent="0.25">
      <c r="B25" s="232"/>
      <c r="C25" s="241"/>
      <c r="D25" s="233"/>
      <c r="E25" s="233"/>
      <c r="F25" s="233"/>
      <c r="G25" s="233"/>
      <c r="H25" s="233"/>
      <c r="I25" s="234"/>
    </row>
    <row r="26" spans="2:9" ht="12.75" customHeight="1" x14ac:dyDescent="0.25">
      <c r="B26" s="232"/>
      <c r="C26" s="480" t="s">
        <v>236</v>
      </c>
      <c r="D26" s="482"/>
      <c r="E26" s="482"/>
      <c r="F26" s="482"/>
      <c r="G26" s="482"/>
      <c r="H26" s="482"/>
      <c r="I26" s="234"/>
    </row>
    <row r="27" spans="2:9" ht="6.75" customHeight="1" x14ac:dyDescent="0.25">
      <c r="B27" s="232"/>
      <c r="C27" s="241"/>
      <c r="D27" s="233"/>
      <c r="E27" s="233"/>
      <c r="F27" s="233"/>
      <c r="G27" s="241"/>
      <c r="H27" s="233"/>
      <c r="I27" s="234"/>
    </row>
    <row r="28" spans="2:9" ht="12.75" customHeight="1" x14ac:dyDescent="0.25">
      <c r="B28" s="232"/>
      <c r="C28" s="480" t="s">
        <v>237</v>
      </c>
      <c r="D28" s="484"/>
      <c r="E28" s="484"/>
      <c r="F28" s="484"/>
      <c r="G28" s="484"/>
      <c r="H28" s="484"/>
      <c r="I28" s="234"/>
    </row>
    <row r="29" spans="2:9" ht="6.75" customHeight="1" x14ac:dyDescent="0.25">
      <c r="B29" s="232"/>
      <c r="C29" s="241"/>
      <c r="D29" s="233"/>
      <c r="E29" s="233"/>
      <c r="F29" s="233"/>
      <c r="G29" s="241"/>
      <c r="H29" s="233"/>
      <c r="I29" s="234"/>
    </row>
    <row r="30" spans="2:9" ht="12.75" customHeight="1" x14ac:dyDescent="0.25">
      <c r="B30" s="232"/>
      <c r="C30" s="480" t="s">
        <v>238</v>
      </c>
      <c r="D30" s="482"/>
      <c r="E30" s="482"/>
      <c r="F30" s="482"/>
      <c r="G30" s="482"/>
      <c r="H30" s="482"/>
      <c r="I30" s="234"/>
    </row>
    <row r="31" spans="2:9" ht="6.75" customHeight="1" x14ac:dyDescent="0.25">
      <c r="B31" s="232"/>
      <c r="C31" s="241"/>
      <c r="D31" s="233"/>
      <c r="E31" s="233"/>
      <c r="F31" s="233"/>
      <c r="G31" s="241"/>
      <c r="H31" s="233"/>
      <c r="I31" s="234"/>
    </row>
    <row r="32" spans="2:9" ht="12.75" customHeight="1" x14ac:dyDescent="0.25">
      <c r="B32" s="232"/>
      <c r="C32" s="480" t="s">
        <v>239</v>
      </c>
      <c r="D32" s="481"/>
      <c r="E32" s="233"/>
      <c r="F32" s="233"/>
      <c r="G32" s="233"/>
      <c r="H32" s="233"/>
      <c r="I32" s="234"/>
    </row>
    <row r="33" spans="2:9" ht="14.4" x14ac:dyDescent="0.25">
      <c r="B33" s="232"/>
      <c r="C33" s="241"/>
      <c r="D33" s="233"/>
      <c r="E33" s="233"/>
      <c r="F33" s="233"/>
      <c r="G33" s="233"/>
      <c r="H33" s="233"/>
      <c r="I33" s="234"/>
    </row>
    <row r="34" spans="2:9" x14ac:dyDescent="0.25">
      <c r="B34" s="232"/>
      <c r="C34" s="233"/>
      <c r="D34" s="233"/>
      <c r="E34" s="233"/>
      <c r="F34" s="233"/>
      <c r="G34" s="233"/>
      <c r="H34" s="233"/>
      <c r="I34" s="234"/>
    </row>
    <row r="35" spans="2:9" x14ac:dyDescent="0.25">
      <c r="B35" s="232"/>
      <c r="C35" s="233"/>
      <c r="D35" s="233"/>
      <c r="E35" s="233"/>
      <c r="F35" s="233"/>
      <c r="G35" s="233"/>
      <c r="H35" s="233"/>
      <c r="I35" s="234"/>
    </row>
    <row r="36" spans="2:9" x14ac:dyDescent="0.25">
      <c r="B36" s="232"/>
      <c r="C36" s="233"/>
      <c r="D36" s="233"/>
      <c r="E36" s="233"/>
      <c r="F36" s="233"/>
      <c r="G36" s="233"/>
      <c r="H36" s="233"/>
      <c r="I36" s="234"/>
    </row>
    <row r="37" spans="2:9" x14ac:dyDescent="0.25">
      <c r="B37" s="232"/>
      <c r="C37" s="233"/>
      <c r="D37" s="233"/>
      <c r="E37" s="233"/>
      <c r="F37" s="233"/>
      <c r="G37" s="233"/>
      <c r="H37" s="233"/>
      <c r="I37" s="234"/>
    </row>
    <row r="38" spans="2:9" x14ac:dyDescent="0.25">
      <c r="B38" s="232"/>
      <c r="C38" s="233"/>
      <c r="D38" s="233"/>
      <c r="E38" s="233"/>
      <c r="F38" s="233"/>
      <c r="G38" s="233"/>
      <c r="H38" s="233"/>
      <c r="I38" s="234"/>
    </row>
    <row r="39" spans="2:9" x14ac:dyDescent="0.25">
      <c r="B39" s="232"/>
      <c r="C39" s="233"/>
      <c r="D39" s="233"/>
      <c r="E39" s="233"/>
      <c r="F39" s="233"/>
      <c r="G39" s="233"/>
      <c r="H39" s="233"/>
      <c r="I39" s="234"/>
    </row>
    <row r="40" spans="2:9" x14ac:dyDescent="0.25">
      <c r="B40" s="232"/>
      <c r="C40" s="233"/>
      <c r="D40" s="233"/>
      <c r="E40" s="233"/>
      <c r="F40" s="233"/>
      <c r="G40" s="233"/>
      <c r="H40" s="233"/>
      <c r="I40" s="234"/>
    </row>
    <row r="41" spans="2:9" x14ac:dyDescent="0.25">
      <c r="B41" s="232"/>
      <c r="C41" s="233"/>
      <c r="D41" s="233"/>
      <c r="E41" s="233"/>
      <c r="F41" s="233"/>
      <c r="G41" s="233"/>
      <c r="H41" s="233"/>
      <c r="I41" s="234"/>
    </row>
    <row r="42" spans="2:9" x14ac:dyDescent="0.25">
      <c r="B42" s="232"/>
      <c r="C42" s="233"/>
      <c r="D42" s="233"/>
      <c r="E42" s="233"/>
      <c r="F42" s="233"/>
      <c r="G42" s="233"/>
      <c r="H42" s="233"/>
      <c r="I42" s="234"/>
    </row>
    <row r="43" spans="2:9" ht="13.8" thickBot="1" x14ac:dyDescent="0.3">
      <c r="B43" s="236"/>
      <c r="C43" s="237"/>
      <c r="D43" s="237"/>
      <c r="E43" s="237"/>
      <c r="F43" s="237"/>
      <c r="G43" s="237"/>
      <c r="H43" s="237"/>
      <c r="I43" s="238"/>
    </row>
  </sheetData>
  <sheetProtection formatCells="0" formatColumns="0" formatRows="0"/>
  <customSheetViews>
    <customSheetView guid="{0D15794D-33E7-4EDD-A07F-A6066BA93F39}" showRuler="0">
      <selection activeCell="E13" sqref="E13:H13"/>
      <pageMargins left="0.78740157480314965" right="0.78740157480314965" top="0.98425196850393704" bottom="0.98425196850393704" header="0.35433070866141736" footer="0.19685039370078741"/>
      <pageSetup paperSize="9" orientation="portrait" r:id="rId1"/>
      <headerFooter alignWithMargins="0">
        <oddHeader>&amp;LKøbenhavns Kommune, Teknik- og Miljøforvaltningen
Center for Anlæg og Udbud</oddHeader>
        <oddFooter>&amp;L&amp;F &amp;A&amp;R&amp;P af &amp;N</oddFooter>
      </headerFooter>
    </customSheetView>
    <customSheetView guid="{C36BD45E-7A26-427E-9D1C-3938E4714006}" showRuler="0">
      <selection activeCell="G17" sqref="G17"/>
      <pageMargins left="0.75" right="0.75" top="1" bottom="1" header="0" footer="0"/>
      <pageSetup paperSize="9" orientation="portrait" r:id="rId2"/>
      <headerFooter alignWithMargins="0">
        <oddHeader>&amp;LKøbenhavns Kommune, Teknik- og Miljøforvaltningen
Center for anlæg og Udbud</oddHeader>
      </headerFooter>
    </customSheetView>
  </customSheetViews>
  <mergeCells count="6">
    <mergeCell ref="C32:D32"/>
    <mergeCell ref="C30:H30"/>
    <mergeCell ref="E13:H13"/>
    <mergeCell ref="E15:H15"/>
    <mergeCell ref="C26:H26"/>
    <mergeCell ref="C28:H28"/>
  </mergeCells>
  <phoneticPr fontId="49" type="noConversion"/>
  <pageMargins left="0.78740157480314965" right="0.78740157480314965" top="0.98425196850393704" bottom="0.98425196850393704" header="0.35433070866141736" footer="0.19685039370078741"/>
  <pageSetup paperSize="9" orientation="portrait" r:id="rId3"/>
  <headerFooter alignWithMargins="0">
    <oddHeader>&amp;LKøbenhavns Kommune, Teknik- og Miljøforvaltningen
Center for Anlæg og Udbud</oddHeader>
    <oddFooter>&amp;L&amp;F &amp;A&amp;R&amp;P af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pageSetUpPr fitToPage="1"/>
  </sheetPr>
  <dimension ref="A1:Y56"/>
  <sheetViews>
    <sheetView showGridLines="0" showWhiteSpace="0" topLeftCell="A40" zoomScaleNormal="100" zoomScalePageLayoutView="80" workbookViewId="0">
      <selection activeCell="O29" sqref="O29"/>
    </sheetView>
  </sheetViews>
  <sheetFormatPr defaultColWidth="7.88671875" defaultRowHeight="15" x14ac:dyDescent="0.25"/>
  <cols>
    <col min="1" max="1" width="3.88671875" style="14" customWidth="1"/>
    <col min="2" max="2" width="9.33203125" style="14" customWidth="1"/>
    <col min="3" max="3" width="9" style="14" customWidth="1"/>
    <col min="4" max="4" width="7.88671875" style="14" customWidth="1"/>
    <col min="5" max="5" width="5.6640625" style="14" customWidth="1"/>
    <col min="6" max="6" width="7.88671875" style="14" customWidth="1"/>
    <col min="7" max="7" width="4.88671875" style="14" customWidth="1"/>
    <col min="8" max="8" width="10" style="14" customWidth="1"/>
    <col min="9" max="9" width="5.5546875" style="14" customWidth="1"/>
    <col min="10" max="10" width="2.44140625" style="14" customWidth="1"/>
    <col min="11" max="11" width="14.6640625" style="14" customWidth="1"/>
    <col min="12" max="12" width="6.44140625" style="14" customWidth="1"/>
    <col min="13" max="13" width="4" style="14" customWidth="1"/>
    <col min="14" max="14" width="12.109375" style="14" customWidth="1"/>
    <col min="15" max="16384" width="7.88671875" style="14"/>
  </cols>
  <sheetData>
    <row r="1" spans="1:13" s="83" customFormat="1" ht="74.400000000000006" customHeight="1" x14ac:dyDescent="0.25">
      <c r="A1" s="136"/>
      <c r="B1" s="137"/>
      <c r="C1" s="496" t="s">
        <v>411</v>
      </c>
      <c r="D1" s="497"/>
      <c r="E1" s="497"/>
      <c r="F1" s="497"/>
      <c r="G1" s="497"/>
      <c r="H1" s="497"/>
      <c r="I1" s="497"/>
      <c r="J1" s="497"/>
      <c r="K1" s="497"/>
      <c r="L1" s="138"/>
      <c r="M1" s="132"/>
    </row>
    <row r="2" spans="1:13" s="83" customFormat="1" ht="21" customHeight="1" x14ac:dyDescent="0.25">
      <c r="A2" s="139"/>
      <c r="B2" s="140" t="s">
        <v>189</v>
      </c>
      <c r="C2" s="141"/>
      <c r="D2" s="491"/>
      <c r="E2" s="492"/>
      <c r="F2" s="492"/>
      <c r="G2" s="492"/>
      <c r="H2" s="492"/>
      <c r="I2" s="492"/>
      <c r="J2" s="492"/>
      <c r="K2" s="493"/>
      <c r="L2" s="142"/>
      <c r="M2" s="132"/>
    </row>
    <row r="3" spans="1:13" s="83" customFormat="1" ht="21" customHeight="1" x14ac:dyDescent="0.25">
      <c r="A3" s="139"/>
      <c r="B3" s="140" t="s">
        <v>190</v>
      </c>
      <c r="C3" s="141"/>
      <c r="D3" s="491"/>
      <c r="E3" s="494"/>
      <c r="F3" s="494"/>
      <c r="G3" s="494"/>
      <c r="H3" s="494"/>
      <c r="I3" s="494"/>
      <c r="J3" s="494"/>
      <c r="K3" s="495"/>
      <c r="L3" s="142"/>
      <c r="M3" s="132"/>
    </row>
    <row r="4" spans="1:13" s="83" customFormat="1" ht="23.25" customHeight="1" x14ac:dyDescent="0.25">
      <c r="A4" s="139"/>
      <c r="B4" s="501" t="s">
        <v>412</v>
      </c>
      <c r="C4" s="501"/>
      <c r="D4" s="501"/>
      <c r="E4" s="501"/>
      <c r="F4" s="501"/>
      <c r="G4" s="501"/>
      <c r="H4" s="501"/>
      <c r="I4" s="501"/>
      <c r="J4" s="501"/>
      <c r="K4" s="501"/>
      <c r="L4" s="142"/>
      <c r="M4" s="132"/>
    </row>
    <row r="5" spans="1:13" s="83" customFormat="1" ht="23.25" customHeight="1" x14ac:dyDescent="0.25">
      <c r="A5" s="504" t="e">
        <f ca="1">WordNum(K42)</f>
        <v>#NAME?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6"/>
      <c r="M5" s="132"/>
    </row>
    <row r="6" spans="1:13" s="83" customFormat="1" ht="15" customHeight="1" x14ac:dyDescent="0.25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6"/>
      <c r="M6" s="132"/>
    </row>
    <row r="7" spans="1:13" s="83" customFormat="1" ht="15.6" x14ac:dyDescent="0.3">
      <c r="A7" s="82"/>
      <c r="B7" s="476" t="s">
        <v>94</v>
      </c>
      <c r="C7" s="88" t="s">
        <v>95</v>
      </c>
      <c r="D7" s="14"/>
      <c r="E7" s="14"/>
      <c r="F7" s="14"/>
      <c r="G7" s="14"/>
      <c r="H7" s="14"/>
      <c r="I7" s="14"/>
      <c r="J7" s="14"/>
      <c r="K7" s="89" t="s">
        <v>96</v>
      </c>
      <c r="L7" s="86"/>
      <c r="M7" s="135"/>
    </row>
    <row r="8" spans="1:13" x14ac:dyDescent="0.25">
      <c r="A8" s="90"/>
      <c r="B8" s="472">
        <v>1</v>
      </c>
      <c r="C8" s="91" t="s">
        <v>98</v>
      </c>
      <c r="D8" s="91"/>
      <c r="E8" s="91"/>
      <c r="F8" s="91"/>
      <c r="G8" s="91"/>
      <c r="H8" s="91"/>
      <c r="I8" s="92" t="s">
        <v>0</v>
      </c>
      <c r="J8" s="93"/>
      <c r="K8" s="94">
        <f>HP01_Kontrakt</f>
        <v>0</v>
      </c>
      <c r="L8" s="95"/>
      <c r="M8" s="131"/>
    </row>
    <row r="9" spans="1:13" x14ac:dyDescent="0.25">
      <c r="A9" s="90"/>
      <c r="B9" s="472">
        <v>2</v>
      </c>
      <c r="C9" s="91" t="s">
        <v>1</v>
      </c>
      <c r="D9" s="91"/>
      <c r="E9" s="91"/>
      <c r="F9" s="91"/>
      <c r="G9" s="91"/>
      <c r="H9" s="91"/>
      <c r="I9" s="92" t="s">
        <v>0</v>
      </c>
      <c r="J9" s="93"/>
      <c r="K9" s="94">
        <f>HP02_Kontrakt</f>
        <v>0</v>
      </c>
      <c r="L9" s="95"/>
      <c r="M9" s="131"/>
    </row>
    <row r="10" spans="1:13" x14ac:dyDescent="0.25">
      <c r="A10" s="90"/>
      <c r="B10" s="472">
        <v>3</v>
      </c>
      <c r="C10" s="91" t="s">
        <v>2</v>
      </c>
      <c r="D10" s="91"/>
      <c r="E10" s="91"/>
      <c r="F10" s="91"/>
      <c r="G10" s="91"/>
      <c r="H10" s="91"/>
      <c r="I10" s="92" t="s">
        <v>0</v>
      </c>
      <c r="J10" s="93"/>
      <c r="K10" s="94">
        <f>HP03_Kontrakt</f>
        <v>0</v>
      </c>
      <c r="L10" s="95"/>
      <c r="M10" s="131"/>
    </row>
    <row r="11" spans="1:13" x14ac:dyDescent="0.25">
      <c r="A11" s="90"/>
      <c r="B11" s="472">
        <v>4</v>
      </c>
      <c r="C11" s="91" t="s">
        <v>3</v>
      </c>
      <c r="D11" s="91"/>
      <c r="E11" s="91"/>
      <c r="F11" s="91"/>
      <c r="G11" s="91"/>
      <c r="H11" s="91"/>
      <c r="I11" s="92" t="s">
        <v>0</v>
      </c>
      <c r="J11" s="93"/>
      <c r="K11" s="94">
        <f>HP04_Kontrakt</f>
        <v>0</v>
      </c>
      <c r="L11" s="95"/>
      <c r="M11" s="131"/>
    </row>
    <row r="12" spans="1:13" x14ac:dyDescent="0.25">
      <c r="A12" s="90"/>
      <c r="B12" s="472">
        <v>5</v>
      </c>
      <c r="C12" s="91" t="s">
        <v>103</v>
      </c>
      <c r="D12" s="91"/>
      <c r="E12" s="91"/>
      <c r="F12" s="91"/>
      <c r="G12" s="91"/>
      <c r="H12" s="91"/>
      <c r="I12" s="92" t="s">
        <v>0</v>
      </c>
      <c r="J12" s="93"/>
      <c r="K12" s="94">
        <f>HP05_Kontrakt</f>
        <v>0</v>
      </c>
      <c r="L12" s="95"/>
      <c r="M12" s="131"/>
    </row>
    <row r="13" spans="1:13" x14ac:dyDescent="0.25">
      <c r="A13" s="90"/>
      <c r="B13" s="472">
        <v>6</v>
      </c>
      <c r="C13" s="91" t="s">
        <v>46</v>
      </c>
      <c r="D13" s="91"/>
      <c r="E13" s="91"/>
      <c r="F13" s="91"/>
      <c r="G13" s="91"/>
      <c r="H13" s="91"/>
      <c r="I13" s="92" t="s">
        <v>0</v>
      </c>
      <c r="J13" s="93"/>
      <c r="K13" s="94">
        <f>HP06_Kontrakt</f>
        <v>0</v>
      </c>
      <c r="L13" s="95"/>
      <c r="M13" s="131"/>
    </row>
    <row r="14" spans="1:13" x14ac:dyDescent="0.25">
      <c r="A14" s="90"/>
      <c r="B14" s="472">
        <v>7</v>
      </c>
      <c r="C14" s="91" t="s">
        <v>5</v>
      </c>
      <c r="D14" s="91"/>
      <c r="E14" s="91"/>
      <c r="F14" s="91"/>
      <c r="G14" s="91"/>
      <c r="H14" s="91"/>
      <c r="I14" s="92" t="s">
        <v>0</v>
      </c>
      <c r="J14" s="93"/>
      <c r="K14" s="94">
        <f>HP07_Kontrakt</f>
        <v>0</v>
      </c>
      <c r="L14" s="95"/>
      <c r="M14" s="131"/>
    </row>
    <row r="15" spans="1:13" x14ac:dyDescent="0.25">
      <c r="A15" s="90"/>
      <c r="B15" s="472">
        <v>8</v>
      </c>
      <c r="C15" s="91" t="s">
        <v>53</v>
      </c>
      <c r="D15" s="91"/>
      <c r="E15" s="91"/>
      <c r="F15" s="91"/>
      <c r="G15" s="91"/>
      <c r="H15" s="91"/>
      <c r="I15" s="92" t="s">
        <v>0</v>
      </c>
      <c r="J15" s="93"/>
      <c r="K15" s="94">
        <f>HP08_Kontrakt</f>
        <v>0</v>
      </c>
      <c r="L15" s="95"/>
      <c r="M15" s="131"/>
    </row>
    <row r="16" spans="1:13" x14ac:dyDescent="0.25">
      <c r="A16" s="90"/>
      <c r="B16" s="472">
        <v>9</v>
      </c>
      <c r="C16" s="91" t="s">
        <v>6</v>
      </c>
      <c r="D16" s="91"/>
      <c r="E16" s="91"/>
      <c r="F16" s="91"/>
      <c r="G16" s="91"/>
      <c r="H16" s="91"/>
      <c r="I16" s="92" t="s">
        <v>0</v>
      </c>
      <c r="J16" s="93"/>
      <c r="K16" s="94">
        <f>HP09_Kontrakt</f>
        <v>0</v>
      </c>
      <c r="L16" s="95"/>
      <c r="M16" s="131"/>
    </row>
    <row r="17" spans="1:19" x14ac:dyDescent="0.25">
      <c r="A17" s="90"/>
      <c r="B17" s="472">
        <v>10</v>
      </c>
      <c r="C17" s="91" t="s">
        <v>7</v>
      </c>
      <c r="D17" s="91"/>
      <c r="E17" s="91"/>
      <c r="F17" s="91"/>
      <c r="G17" s="91"/>
      <c r="H17" s="91"/>
      <c r="I17" s="92" t="s">
        <v>0</v>
      </c>
      <c r="J17" s="93"/>
      <c r="K17" s="94">
        <f>HP10_Kontrakt</f>
        <v>0</v>
      </c>
      <c r="L17" s="95"/>
      <c r="M17" s="131"/>
    </row>
    <row r="18" spans="1:19" x14ac:dyDescent="0.25">
      <c r="A18" s="90"/>
      <c r="B18" s="472">
        <v>11</v>
      </c>
      <c r="C18" s="91" t="s">
        <v>8</v>
      </c>
      <c r="D18" s="91"/>
      <c r="E18" s="91"/>
      <c r="F18" s="91"/>
      <c r="H18" s="91"/>
      <c r="I18" s="92" t="s">
        <v>0</v>
      </c>
      <c r="J18" s="93"/>
      <c r="K18" s="94">
        <f>HP11_kontrakt</f>
        <v>0</v>
      </c>
      <c r="L18" s="95"/>
      <c r="M18" s="131"/>
    </row>
    <row r="19" spans="1:19" x14ac:dyDescent="0.25">
      <c r="A19" s="90"/>
      <c r="B19" s="472">
        <v>12</v>
      </c>
      <c r="C19" s="91" t="s">
        <v>9</v>
      </c>
      <c r="D19" s="91"/>
      <c r="E19" s="91"/>
      <c r="F19" s="91"/>
      <c r="G19" s="91"/>
      <c r="H19" s="91"/>
      <c r="I19" s="92" t="s">
        <v>0</v>
      </c>
      <c r="J19" s="93"/>
      <c r="K19" s="94">
        <f>HP12_Kontrakt</f>
        <v>0</v>
      </c>
      <c r="L19" s="95"/>
      <c r="M19" s="131"/>
    </row>
    <row r="20" spans="1:19" x14ac:dyDescent="0.25">
      <c r="A20" s="90"/>
      <c r="B20" s="472">
        <v>13</v>
      </c>
      <c r="C20" s="91" t="s">
        <v>10</v>
      </c>
      <c r="D20" s="91"/>
      <c r="E20" s="91"/>
      <c r="F20" s="91"/>
      <c r="G20" s="91"/>
      <c r="H20" s="91"/>
      <c r="I20" s="92" t="s">
        <v>0</v>
      </c>
      <c r="J20" s="93"/>
      <c r="K20" s="94">
        <f>HP13_Kontrakt</f>
        <v>0</v>
      </c>
      <c r="L20" s="95"/>
      <c r="M20" s="131"/>
    </row>
    <row r="21" spans="1:19" x14ac:dyDescent="0.25">
      <c r="A21" s="90"/>
      <c r="B21" s="472">
        <v>14</v>
      </c>
      <c r="C21" s="255" t="s">
        <v>145</v>
      </c>
      <c r="D21" s="91"/>
      <c r="E21" s="91"/>
      <c r="F21" s="91"/>
      <c r="G21" s="91"/>
      <c r="H21" s="91"/>
      <c r="I21" s="92" t="s">
        <v>0</v>
      </c>
      <c r="J21" s="93"/>
      <c r="K21" s="94">
        <f>Tilbudsliste!I491</f>
        <v>0</v>
      </c>
      <c r="L21" s="95"/>
      <c r="M21" s="131"/>
    </row>
    <row r="22" spans="1:19" ht="15.6" x14ac:dyDescent="0.25">
      <c r="A22" s="90"/>
      <c r="B22" s="472">
        <v>15</v>
      </c>
      <c r="C22" s="255" t="s">
        <v>144</v>
      </c>
      <c r="D22" s="91"/>
      <c r="E22" s="91"/>
      <c r="F22" s="91"/>
      <c r="G22" s="91"/>
      <c r="H22" s="91"/>
      <c r="I22" s="92" t="s">
        <v>0</v>
      </c>
      <c r="J22" s="93"/>
      <c r="K22" s="94">
        <f>Tilbudsliste!I497</f>
        <v>0</v>
      </c>
      <c r="L22" s="95"/>
      <c r="M22" s="131"/>
      <c r="N22" s="97"/>
    </row>
    <row r="23" spans="1:19" x14ac:dyDescent="0.25">
      <c r="A23" s="90"/>
      <c r="B23" s="472">
        <v>16</v>
      </c>
      <c r="C23" s="91" t="s">
        <v>11</v>
      </c>
      <c r="D23" s="91"/>
      <c r="E23" s="91"/>
      <c r="F23" s="91"/>
      <c r="G23" s="91"/>
      <c r="H23" s="91"/>
      <c r="I23" s="92" t="s">
        <v>0</v>
      </c>
      <c r="J23" s="93"/>
      <c r="K23" s="94" t="e">
        <f>Tilbudsliste!#REF!</f>
        <v>#REF!</v>
      </c>
      <c r="L23" s="95"/>
      <c r="M23" s="131"/>
      <c r="N23" s="99"/>
    </row>
    <row r="24" spans="1:19" x14ac:dyDescent="0.25">
      <c r="A24" s="90"/>
      <c r="B24" s="472">
        <v>20</v>
      </c>
      <c r="C24" s="91" t="s">
        <v>586</v>
      </c>
      <c r="D24" s="91"/>
      <c r="E24" s="91"/>
      <c r="F24" s="91"/>
      <c r="G24" s="91"/>
      <c r="H24" s="91"/>
      <c r="I24" s="92" t="s">
        <v>0</v>
      </c>
      <c r="J24" s="93"/>
      <c r="K24" s="94">
        <f>Tilbudsliste!I593</f>
        <v>0</v>
      </c>
      <c r="L24" s="95"/>
      <c r="M24" s="131"/>
      <c r="N24" s="489" t="s">
        <v>816</v>
      </c>
      <c r="O24" s="489"/>
      <c r="P24" s="489"/>
      <c r="Q24" s="489"/>
      <c r="R24" s="489"/>
      <c r="S24" s="489"/>
    </row>
    <row r="25" spans="1:19" x14ac:dyDescent="0.25">
      <c r="A25" s="90"/>
      <c r="B25" s="472">
        <v>21</v>
      </c>
      <c r="C25" s="91" t="s">
        <v>621</v>
      </c>
      <c r="D25" s="91"/>
      <c r="E25" s="91"/>
      <c r="F25" s="91"/>
      <c r="G25" s="91"/>
      <c r="H25" s="91"/>
      <c r="I25" s="92" t="s">
        <v>0</v>
      </c>
      <c r="J25" s="93"/>
      <c r="K25" s="94">
        <f>Tilbudsliste!I624</f>
        <v>0</v>
      </c>
      <c r="L25" s="95"/>
      <c r="M25" s="131"/>
      <c r="N25" s="489"/>
      <c r="O25" s="489"/>
      <c r="P25" s="489"/>
      <c r="Q25" s="489"/>
      <c r="R25" s="489"/>
      <c r="S25" s="489"/>
    </row>
    <row r="26" spans="1:19" x14ac:dyDescent="0.25">
      <c r="A26" s="90"/>
      <c r="B26" s="472">
        <v>22</v>
      </c>
      <c r="C26" s="91" t="s">
        <v>643</v>
      </c>
      <c r="D26" s="91"/>
      <c r="E26" s="91"/>
      <c r="F26" s="91"/>
      <c r="G26" s="91"/>
      <c r="H26" s="91"/>
      <c r="I26" s="92" t="s">
        <v>0</v>
      </c>
      <c r="J26" s="93"/>
      <c r="K26" s="94">
        <f>Tilbudsliste!I654</f>
        <v>0</v>
      </c>
      <c r="L26" s="95"/>
      <c r="M26" s="131"/>
      <c r="N26" s="489"/>
      <c r="O26" s="489"/>
      <c r="P26" s="489"/>
      <c r="Q26" s="489"/>
      <c r="R26" s="489"/>
      <c r="S26" s="489"/>
    </row>
    <row r="27" spans="1:19" x14ac:dyDescent="0.25">
      <c r="A27" s="90"/>
      <c r="B27" s="472">
        <v>23</v>
      </c>
      <c r="C27" s="91" t="s">
        <v>664</v>
      </c>
      <c r="D27" s="91"/>
      <c r="E27" s="91"/>
      <c r="F27" s="91"/>
      <c r="G27" s="91"/>
      <c r="H27" s="91"/>
      <c r="I27" s="92" t="s">
        <v>0</v>
      </c>
      <c r="J27" s="93"/>
      <c r="K27" s="94">
        <f>Tilbudsliste!I663</f>
        <v>0</v>
      </c>
      <c r="L27" s="95"/>
      <c r="M27" s="131"/>
      <c r="N27" s="99"/>
    </row>
    <row r="28" spans="1:19" x14ac:dyDescent="0.25">
      <c r="A28" s="90"/>
      <c r="B28" s="472">
        <v>24</v>
      </c>
      <c r="C28" s="91" t="s">
        <v>668</v>
      </c>
      <c r="D28" s="91"/>
      <c r="E28" s="91"/>
      <c r="F28" s="91"/>
      <c r="G28" s="91"/>
      <c r="H28" s="91"/>
      <c r="I28" s="92" t="s">
        <v>0</v>
      </c>
      <c r="J28" s="93"/>
      <c r="K28" s="94">
        <f>Tilbudsliste!I685</f>
        <v>0</v>
      </c>
      <c r="L28" s="95"/>
      <c r="M28" s="131"/>
      <c r="N28" s="99"/>
    </row>
    <row r="29" spans="1:19" x14ac:dyDescent="0.25">
      <c r="A29" s="90"/>
      <c r="B29" s="472">
        <v>25</v>
      </c>
      <c r="C29" s="91" t="s">
        <v>682</v>
      </c>
      <c r="D29" s="91"/>
      <c r="E29" s="91"/>
      <c r="F29" s="91"/>
      <c r="G29" s="91"/>
      <c r="H29" s="91"/>
      <c r="I29" s="92" t="s">
        <v>0</v>
      </c>
      <c r="J29" s="93"/>
      <c r="K29" s="94">
        <f>Tilbudsliste!I712</f>
        <v>0</v>
      </c>
      <c r="L29" s="95"/>
      <c r="M29" s="131"/>
      <c r="N29" s="99"/>
    </row>
    <row r="30" spans="1:19" x14ac:dyDescent="0.25">
      <c r="A30" s="90"/>
      <c r="B30" s="472">
        <v>26</v>
      </c>
      <c r="C30" s="91" t="s">
        <v>703</v>
      </c>
      <c r="D30" s="91"/>
      <c r="E30" s="91"/>
      <c r="F30" s="91"/>
      <c r="G30" s="91"/>
      <c r="H30" s="91"/>
      <c r="I30" s="92" t="s">
        <v>0</v>
      </c>
      <c r="J30" s="93"/>
      <c r="K30" s="94">
        <f>Tilbudsliste!I721</f>
        <v>0</v>
      </c>
      <c r="L30" s="95"/>
      <c r="M30" s="131"/>
      <c r="N30" s="99"/>
    </row>
    <row r="31" spans="1:19" x14ac:dyDescent="0.25">
      <c r="A31" s="90"/>
      <c r="B31" s="472">
        <v>27</v>
      </c>
      <c r="C31" s="91" t="s">
        <v>706</v>
      </c>
      <c r="D31" s="91"/>
      <c r="E31" s="91"/>
      <c r="F31" s="91"/>
      <c r="G31" s="91"/>
      <c r="H31" s="91"/>
      <c r="I31" s="92" t="s">
        <v>0</v>
      </c>
      <c r="J31" s="93"/>
      <c r="K31" s="94">
        <f>Tilbudsliste!I733</f>
        <v>0</v>
      </c>
      <c r="L31" s="95"/>
      <c r="M31" s="131"/>
      <c r="N31" s="99"/>
    </row>
    <row r="32" spans="1:19" x14ac:dyDescent="0.25">
      <c r="A32" s="90"/>
      <c r="B32" s="472">
        <v>30</v>
      </c>
      <c r="C32" s="91" t="s">
        <v>713</v>
      </c>
      <c r="D32" s="91"/>
      <c r="E32" s="91"/>
      <c r="F32" s="91"/>
      <c r="G32" s="91"/>
      <c r="H32" s="91"/>
      <c r="I32" s="92" t="s">
        <v>0</v>
      </c>
      <c r="J32" s="93"/>
      <c r="K32" s="94">
        <f>Tilbudsliste!I741</f>
        <v>0</v>
      </c>
      <c r="L32" s="95"/>
      <c r="M32" s="131"/>
      <c r="N32" s="99"/>
    </row>
    <row r="33" spans="1:25" x14ac:dyDescent="0.25">
      <c r="A33" s="90"/>
      <c r="B33" s="472">
        <v>31</v>
      </c>
      <c r="C33" s="91" t="s">
        <v>715</v>
      </c>
      <c r="D33" s="91"/>
      <c r="E33" s="91"/>
      <c r="F33" s="91"/>
      <c r="G33" s="91"/>
      <c r="H33" s="91"/>
      <c r="I33" s="92" t="s">
        <v>0</v>
      </c>
      <c r="J33" s="93"/>
      <c r="K33" s="94">
        <f>Tilbudsliste!I761</f>
        <v>0</v>
      </c>
      <c r="L33" s="95"/>
      <c r="M33" s="131"/>
      <c r="N33" s="99"/>
    </row>
    <row r="34" spans="1:25" x14ac:dyDescent="0.25">
      <c r="A34" s="90"/>
      <c r="B34" s="472">
        <v>32</v>
      </c>
      <c r="C34" s="91" t="s">
        <v>727</v>
      </c>
      <c r="D34" s="91"/>
      <c r="E34" s="91"/>
      <c r="F34" s="91"/>
      <c r="G34" s="91"/>
      <c r="H34" s="91"/>
      <c r="I34" s="92" t="s">
        <v>0</v>
      </c>
      <c r="J34" s="93"/>
      <c r="K34" s="94">
        <f>Tilbudsliste!I792</f>
        <v>0</v>
      </c>
      <c r="L34" s="95"/>
      <c r="M34" s="131"/>
      <c r="N34" s="99"/>
    </row>
    <row r="35" spans="1:25" x14ac:dyDescent="0.25">
      <c r="A35" s="90"/>
      <c r="B35" s="472">
        <v>33</v>
      </c>
      <c r="C35" s="91" t="s">
        <v>743</v>
      </c>
      <c r="D35" s="91"/>
      <c r="E35" s="91"/>
      <c r="F35" s="91"/>
      <c r="G35" s="91"/>
      <c r="H35" s="91"/>
      <c r="I35" s="92" t="s">
        <v>0</v>
      </c>
      <c r="J35" s="93"/>
      <c r="K35" s="94">
        <f>Tilbudsliste!I801</f>
        <v>0</v>
      </c>
      <c r="L35" s="95"/>
      <c r="M35" s="131"/>
      <c r="N35" s="99"/>
    </row>
    <row r="36" spans="1:25" x14ac:dyDescent="0.25">
      <c r="A36" s="90"/>
      <c r="B36" s="472">
        <v>35</v>
      </c>
      <c r="C36" s="91" t="s">
        <v>747</v>
      </c>
      <c r="D36" s="91"/>
      <c r="E36" s="91"/>
      <c r="F36" s="91"/>
      <c r="G36" s="91"/>
      <c r="H36" s="91"/>
      <c r="I36" s="92" t="s">
        <v>0</v>
      </c>
      <c r="J36" s="93"/>
      <c r="K36" s="94">
        <f>Tilbudsliste!I809</f>
        <v>0</v>
      </c>
      <c r="L36" s="95"/>
      <c r="M36" s="131"/>
      <c r="N36" s="99"/>
    </row>
    <row r="37" spans="1:25" x14ac:dyDescent="0.25">
      <c r="A37" s="90"/>
      <c r="B37" s="472">
        <v>36</v>
      </c>
      <c r="C37" s="91" t="s">
        <v>750</v>
      </c>
      <c r="D37" s="91"/>
      <c r="E37" s="91"/>
      <c r="F37" s="91"/>
      <c r="G37" s="91"/>
      <c r="H37" s="91"/>
      <c r="I37" s="92" t="s">
        <v>0</v>
      </c>
      <c r="J37" s="93"/>
      <c r="K37" s="94">
        <f>Tilbudsliste!I833</f>
        <v>0</v>
      </c>
      <c r="L37" s="95"/>
      <c r="M37" s="131"/>
      <c r="N37" s="99"/>
    </row>
    <row r="38" spans="1:25" x14ac:dyDescent="0.25">
      <c r="A38" s="90"/>
      <c r="B38" s="472">
        <v>39</v>
      </c>
      <c r="C38" s="91" t="s">
        <v>812</v>
      </c>
      <c r="D38" s="91"/>
      <c r="E38" s="91"/>
      <c r="F38" s="91"/>
      <c r="G38" s="91"/>
      <c r="H38" s="91"/>
      <c r="I38" s="92" t="s">
        <v>0</v>
      </c>
      <c r="J38" s="93"/>
      <c r="K38" s="94">
        <f>Tilbudsliste!I901</f>
        <v>0</v>
      </c>
      <c r="L38" s="95"/>
      <c r="M38" s="131"/>
      <c r="N38" s="99"/>
    </row>
    <row r="39" spans="1:25" x14ac:dyDescent="0.25">
      <c r="A39" s="90"/>
      <c r="B39" s="472">
        <v>40</v>
      </c>
      <c r="C39" s="91" t="s">
        <v>805</v>
      </c>
      <c r="D39" s="91"/>
      <c r="E39" s="91"/>
      <c r="F39" s="91"/>
      <c r="G39" s="91"/>
      <c r="H39" s="91"/>
      <c r="I39" s="92" t="s">
        <v>0</v>
      </c>
      <c r="J39" s="93"/>
      <c r="K39" s="94">
        <f>Tilbudsliste!I909</f>
        <v>0</v>
      </c>
      <c r="L39" s="95"/>
      <c r="M39" s="131"/>
      <c r="N39" s="99"/>
    </row>
    <row r="40" spans="1:25" x14ac:dyDescent="0.25">
      <c r="A40" s="90"/>
      <c r="B40" s="472">
        <v>41</v>
      </c>
      <c r="C40" s="91" t="s">
        <v>807</v>
      </c>
      <c r="D40" s="91"/>
      <c r="E40" s="91"/>
      <c r="F40" s="91"/>
      <c r="G40" s="91"/>
      <c r="H40" s="91"/>
      <c r="I40" s="92" t="s">
        <v>0</v>
      </c>
      <c r="J40" s="93"/>
      <c r="K40" s="94">
        <f>Tilbudsliste!I921</f>
        <v>0</v>
      </c>
      <c r="L40" s="95"/>
      <c r="M40" s="131"/>
      <c r="N40" s="99"/>
    </row>
    <row r="41" spans="1:25" ht="13.5" customHeight="1" x14ac:dyDescent="0.25">
      <c r="A41" s="90"/>
      <c r="J41" s="96"/>
      <c r="L41" s="95"/>
      <c r="M41" s="131"/>
      <c r="N41" s="99"/>
    </row>
    <row r="42" spans="1:25" s="107" customFormat="1" ht="15.75" customHeight="1" thickBot="1" x14ac:dyDescent="0.35">
      <c r="A42" s="90"/>
      <c r="B42" s="502" t="s">
        <v>814</v>
      </c>
      <c r="C42" s="503"/>
      <c r="D42" s="503"/>
      <c r="E42" s="503"/>
      <c r="F42" s="503"/>
      <c r="G42" s="503"/>
      <c r="H42" s="503"/>
      <c r="I42" s="89" t="s">
        <v>110</v>
      </c>
      <c r="J42" s="96"/>
      <c r="K42" s="98" t="e">
        <f>SUM(K8:K41)</f>
        <v>#REF!</v>
      </c>
      <c r="L42" s="106"/>
      <c r="M42" s="133"/>
      <c r="O42" s="365"/>
      <c r="P42" s="365"/>
      <c r="Q42" s="365"/>
      <c r="R42" s="365"/>
    </row>
    <row r="43" spans="1:25" s="107" customFormat="1" ht="22.95" customHeight="1" thickTop="1" x14ac:dyDescent="0.3">
      <c r="A43" s="90"/>
      <c r="B43" s="87"/>
      <c r="C43" s="14"/>
      <c r="D43" s="100"/>
      <c r="E43" s="100"/>
      <c r="F43" s="100"/>
      <c r="G43" s="100"/>
      <c r="H43" s="83"/>
      <c r="I43" s="89"/>
      <c r="J43" s="96"/>
      <c r="K43" s="101"/>
      <c r="L43" s="95"/>
      <c r="M43" s="133"/>
      <c r="O43" s="365"/>
      <c r="P43" s="365"/>
      <c r="Q43" s="365"/>
      <c r="R43" s="365"/>
    </row>
    <row r="44" spans="1:25" s="83" customFormat="1" ht="15.6" x14ac:dyDescent="0.3">
      <c r="A44" s="102"/>
      <c r="B44" s="499" t="s">
        <v>111</v>
      </c>
      <c r="C44" s="500"/>
      <c r="D44" s="500"/>
      <c r="E44" s="500"/>
      <c r="F44" s="500"/>
      <c r="G44" s="500"/>
      <c r="H44" s="500"/>
      <c r="I44" s="103" t="s">
        <v>112</v>
      </c>
      <c r="J44" s="104"/>
      <c r="K44" s="105"/>
      <c r="L44" s="95"/>
      <c r="M44" s="131"/>
      <c r="N44" s="490" t="s">
        <v>159</v>
      </c>
      <c r="O44" s="490"/>
      <c r="P44" s="490"/>
      <c r="Q44" s="490"/>
      <c r="R44" s="490"/>
      <c r="S44" s="490"/>
      <c r="T44" s="254"/>
      <c r="U44" s="254"/>
      <c r="V44" s="254"/>
      <c r="W44" s="254"/>
      <c r="X44" s="254"/>
      <c r="Y44" s="254"/>
    </row>
    <row r="45" spans="1:25" s="83" customFormat="1" ht="16.5" customHeight="1" x14ac:dyDescent="0.35">
      <c r="A45" s="108"/>
      <c r="B45" s="498" t="s">
        <v>183</v>
      </c>
      <c r="C45" s="498"/>
      <c r="D45" s="498"/>
      <c r="E45" s="498"/>
      <c r="F45" s="498"/>
      <c r="G45" s="498"/>
      <c r="H45" s="498"/>
      <c r="I45" s="109"/>
      <c r="J45" s="110"/>
      <c r="K45" s="111"/>
      <c r="L45" s="112"/>
      <c r="M45" s="131"/>
      <c r="N45" s="490"/>
      <c r="O45" s="490"/>
      <c r="P45" s="490"/>
      <c r="Q45" s="490"/>
      <c r="R45" s="490"/>
      <c r="S45" s="490"/>
      <c r="T45" s="254"/>
      <c r="U45" s="254"/>
      <c r="V45" s="254"/>
      <c r="W45" s="254"/>
      <c r="X45" s="254"/>
      <c r="Y45" s="254"/>
    </row>
    <row r="46" spans="1:25" s="83" customFormat="1" ht="42.6" customHeight="1" x14ac:dyDescent="0.25">
      <c r="A46" s="393"/>
      <c r="B46" s="488" t="s">
        <v>372</v>
      </c>
      <c r="C46" s="488"/>
      <c r="D46" s="488"/>
      <c r="E46" s="488"/>
      <c r="F46" s="488"/>
      <c r="G46" s="488"/>
      <c r="H46" s="488"/>
      <c r="I46" s="488"/>
      <c r="J46" s="488"/>
      <c r="K46" s="488"/>
      <c r="L46" s="394"/>
      <c r="M46" s="131"/>
      <c r="N46" s="366"/>
      <c r="O46" s="366"/>
      <c r="P46" s="366"/>
      <c r="Q46" s="366"/>
      <c r="R46" s="366"/>
    </row>
    <row r="47" spans="1:25" s="83" customFormat="1" ht="19.95" customHeight="1" x14ac:dyDescent="0.3">
      <c r="A47" s="113"/>
      <c r="B47" s="114" t="s">
        <v>113</v>
      </c>
      <c r="C47" s="115"/>
      <c r="D47" s="115"/>
      <c r="E47" s="115"/>
      <c r="F47" s="115"/>
      <c r="G47" s="115"/>
      <c r="H47" s="116"/>
      <c r="I47" s="117"/>
      <c r="J47" s="116"/>
      <c r="K47" s="116"/>
      <c r="L47" s="118"/>
      <c r="M47" s="131"/>
      <c r="N47" s="97"/>
      <c r="O47" s="14"/>
      <c r="P47" s="14"/>
      <c r="Q47" s="14"/>
      <c r="R47" s="119"/>
      <c r="S47" s="119"/>
    </row>
    <row r="48" spans="1:25" s="83" customFormat="1" ht="19.95" customHeight="1" x14ac:dyDescent="0.25">
      <c r="A48" s="113"/>
      <c r="B48" s="487" t="s">
        <v>114</v>
      </c>
      <c r="C48" s="487"/>
      <c r="D48" s="487"/>
      <c r="E48" s="120"/>
      <c r="F48" s="120"/>
      <c r="G48" s="120"/>
      <c r="H48" s="116"/>
      <c r="I48" s="117"/>
      <c r="J48" s="116"/>
      <c r="K48" s="116"/>
      <c r="L48" s="118"/>
      <c r="M48" s="131"/>
      <c r="N48" s="99"/>
      <c r="O48" s="14"/>
      <c r="P48" s="14"/>
      <c r="Q48" s="14"/>
      <c r="R48" s="119"/>
      <c r="S48" s="119"/>
    </row>
    <row r="49" spans="1:17" s="83" customFormat="1" ht="33" customHeight="1" x14ac:dyDescent="0.25">
      <c r="A49" s="113"/>
      <c r="B49" s="120" t="s">
        <v>115</v>
      </c>
      <c r="C49" s="120"/>
      <c r="D49" s="120"/>
      <c r="E49" s="120"/>
      <c r="F49" s="116"/>
      <c r="G49" s="120"/>
      <c r="H49" s="116"/>
      <c r="I49" s="117"/>
      <c r="J49" s="116"/>
      <c r="K49" s="116"/>
      <c r="L49" s="118"/>
      <c r="M49" s="131"/>
      <c r="N49" s="97"/>
      <c r="O49" s="14"/>
      <c r="P49" s="14"/>
      <c r="Q49" s="14"/>
    </row>
    <row r="50" spans="1:17" s="83" customFormat="1" ht="27.6" customHeight="1" x14ac:dyDescent="0.25">
      <c r="A50" s="113"/>
      <c r="B50" s="116" t="s">
        <v>116</v>
      </c>
      <c r="C50" s="116"/>
      <c r="D50" s="120"/>
      <c r="E50" s="120"/>
      <c r="F50" s="120"/>
      <c r="G50" s="120"/>
      <c r="H50" s="116"/>
      <c r="I50" s="121"/>
      <c r="J50" s="116"/>
      <c r="K50" s="116"/>
      <c r="L50" s="118"/>
      <c r="M50" s="131"/>
      <c r="N50" s="99"/>
      <c r="O50" s="14"/>
      <c r="P50" s="14"/>
      <c r="Q50" s="14"/>
    </row>
    <row r="51" spans="1:17" s="83" customFormat="1" ht="15.6" x14ac:dyDescent="0.25">
      <c r="A51" s="113"/>
      <c r="B51" s="486" t="s">
        <v>118</v>
      </c>
      <c r="C51" s="486"/>
      <c r="D51" s="486"/>
      <c r="E51" s="122"/>
      <c r="F51" s="122"/>
      <c r="G51" s="122"/>
      <c r="H51" s="116"/>
      <c r="I51" s="116" t="s">
        <v>117</v>
      </c>
      <c r="J51" s="122"/>
      <c r="K51" s="122"/>
      <c r="L51" s="118"/>
      <c r="M51" s="131"/>
      <c r="N51" s="97"/>
      <c r="O51" s="14"/>
      <c r="P51" s="14"/>
      <c r="Q51" s="14"/>
    </row>
    <row r="52" spans="1:17" ht="15.6" thickBot="1" x14ac:dyDescent="0.3">
      <c r="A52" s="123"/>
      <c r="B52" s="485"/>
      <c r="C52" s="485"/>
      <c r="D52" s="485"/>
      <c r="E52" s="485"/>
      <c r="F52" s="485"/>
      <c r="G52" s="485"/>
      <c r="H52" s="485"/>
      <c r="I52" s="485"/>
      <c r="J52" s="485"/>
      <c r="K52" s="485"/>
      <c r="L52" s="124"/>
      <c r="M52" s="131"/>
    </row>
    <row r="53" spans="1:17" x14ac:dyDescent="0.25">
      <c r="A53" s="83"/>
      <c r="B53" s="134"/>
      <c r="C53" s="134"/>
      <c r="D53" s="134"/>
      <c r="E53" s="134"/>
      <c r="F53" s="134"/>
      <c r="G53" s="134"/>
      <c r="H53" s="132"/>
      <c r="I53" s="132"/>
      <c r="J53" s="132"/>
      <c r="K53" s="132"/>
      <c r="L53" s="131"/>
      <c r="M53" s="131"/>
    </row>
    <row r="54" spans="1:17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</row>
    <row r="55" spans="1:17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</row>
    <row r="56" spans="1:17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</row>
  </sheetData>
  <sheetProtection formatCells="0" formatColumns="0" formatRows="0"/>
  <customSheetViews>
    <customSheetView guid="{0D15794D-33E7-4EDD-A07F-A6066BA93F39}" fitToPage="1" showRuler="0">
      <selection activeCell="O3" sqref="O3"/>
      <pageMargins left="0.73" right="0.24" top="0.96" bottom="0.6" header="0.34" footer="0.19685039370078741"/>
      <printOptions horizontalCentered="1"/>
      <pageSetup paperSize="9" scale="9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fitToPage="1" showRuler="0">
      <pageMargins left="0.73" right="0.24" top="0.96" bottom="0.6" header="0.34" footer="0.19685039370078741"/>
      <printOptions horizontalCentered="1"/>
      <pageSetup paperSize="9" scale="9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14">
    <mergeCell ref="D2:K2"/>
    <mergeCell ref="D3:K3"/>
    <mergeCell ref="C1:K1"/>
    <mergeCell ref="B45:H45"/>
    <mergeCell ref="B44:H44"/>
    <mergeCell ref="B4:K4"/>
    <mergeCell ref="B42:H42"/>
    <mergeCell ref="A5:L5"/>
    <mergeCell ref="B52:K52"/>
    <mergeCell ref="B51:D51"/>
    <mergeCell ref="B48:D48"/>
    <mergeCell ref="B46:K46"/>
    <mergeCell ref="N24:S26"/>
    <mergeCell ref="N44:S45"/>
  </mergeCells>
  <phoneticPr fontId="0" type="noConversion"/>
  <conditionalFormatting sqref="K8:K42">
    <cfRule type="cellIs" dxfId="58" priority="1" stopIfTrue="1" operator="equal">
      <formula>0</formula>
    </cfRule>
  </conditionalFormatting>
  <printOptions horizontalCentered="1"/>
  <pageMargins left="0.73" right="0.24" top="0.96" bottom="0.6" header="0.34" footer="0.19685039370078741"/>
  <pageSetup paperSize="9" scale="82" orientation="portrait" horizontalDpi="300" verticalDpi="300" r:id="rId3"/>
  <headerFooter alignWithMargins="0">
    <oddHeader>&amp;L&amp;"Times New Roman,Normal"&amp;12Københavns Kommune, Teknik- og Miljøforvaltningen
Afdeling for Mobilitet, Klimatilpasning og Byvedligehold&amp;R&amp;"Times New Roman,Normal"&amp;12 &amp;A side &amp;P af &amp;N</oddHeader>
    <oddFooter>&amp;L&amp;8&amp;F &amp;A&amp;R&amp;"Times New Roman,Normal"&amp;P af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A1:P921"/>
  <sheetViews>
    <sheetView showGridLines="0" zoomScale="85" zoomScaleNormal="85" zoomScaleSheetLayoutView="100" workbookViewId="0">
      <pane ySplit="2" topLeftCell="A428" activePane="bottomLeft" state="frozen"/>
      <selection pane="bottomLeft" activeCell="B545" sqref="B545"/>
    </sheetView>
  </sheetViews>
  <sheetFormatPr defaultColWidth="7.88671875" defaultRowHeight="15" x14ac:dyDescent="0.25"/>
  <cols>
    <col min="1" max="1" width="5.5546875" style="433" customWidth="1"/>
    <col min="2" max="2" width="4.33203125" style="433" customWidth="1"/>
    <col min="3" max="3" width="3.88671875" style="434" customWidth="1"/>
    <col min="4" max="4" width="50.5546875" style="26" customWidth="1"/>
    <col min="5" max="5" width="7.44140625" style="27" customWidth="1"/>
    <col min="6" max="6" width="2.88671875" style="27" customWidth="1"/>
    <col min="7" max="7" width="11.5546875" style="28" customWidth="1"/>
    <col min="8" max="9" width="11.5546875" style="29" customWidth="1"/>
    <col min="10" max="10" width="2.6640625" style="14" customWidth="1"/>
    <col min="11" max="13" width="11.5546875" style="14" customWidth="1"/>
    <col min="14" max="14" width="2.6640625" style="14" customWidth="1"/>
    <col min="15" max="16" width="11.5546875" style="14" customWidth="1"/>
    <col min="17" max="16384" width="7.88671875" style="14"/>
  </cols>
  <sheetData>
    <row r="1" spans="1:16" s="9" customFormat="1" ht="25.5" customHeight="1" x14ac:dyDescent="0.3">
      <c r="A1" s="507" t="s">
        <v>133</v>
      </c>
      <c r="B1" s="508"/>
      <c r="C1" s="508"/>
      <c r="D1" s="508"/>
      <c r="E1" s="508"/>
      <c r="F1" s="508"/>
      <c r="G1" s="509" t="s">
        <v>134</v>
      </c>
      <c r="H1" s="510"/>
      <c r="I1" s="511"/>
      <c r="J1" s="8"/>
      <c r="K1" s="512" t="s">
        <v>141</v>
      </c>
      <c r="L1" s="514"/>
      <c r="M1" s="513"/>
      <c r="N1" s="8"/>
      <c r="O1" s="512" t="s">
        <v>132</v>
      </c>
      <c r="P1" s="513"/>
    </row>
    <row r="2" spans="1:16" s="11" customFormat="1" ht="34.5" customHeight="1" x14ac:dyDescent="0.25">
      <c r="A2" s="435" t="s">
        <v>12</v>
      </c>
      <c r="B2" s="435" t="s">
        <v>13</v>
      </c>
      <c r="C2" s="436" t="s">
        <v>14</v>
      </c>
      <c r="D2" s="404" t="s">
        <v>95</v>
      </c>
      <c r="E2" s="1" t="s">
        <v>135</v>
      </c>
      <c r="F2" s="2"/>
      <c r="G2" s="3" t="s">
        <v>136</v>
      </c>
      <c r="H2" s="4" t="s">
        <v>137</v>
      </c>
      <c r="I2" s="5" t="s">
        <v>138</v>
      </c>
      <c r="J2" s="10"/>
      <c r="K2" s="6" t="s">
        <v>142</v>
      </c>
      <c r="L2" s="7" t="s">
        <v>143</v>
      </c>
      <c r="M2" s="5" t="s">
        <v>138</v>
      </c>
      <c r="N2" s="10"/>
      <c r="O2" s="6" t="s">
        <v>136</v>
      </c>
      <c r="P2" s="5" t="s">
        <v>138</v>
      </c>
    </row>
    <row r="3" spans="1:16" s="272" customFormat="1" ht="15.6" x14ac:dyDescent="0.25">
      <c r="A3" s="276">
        <v>1</v>
      </c>
      <c r="B3" s="276"/>
      <c r="C3" s="437"/>
      <c r="D3" s="405" t="s">
        <v>98</v>
      </c>
      <c r="E3" s="277"/>
      <c r="F3" s="278"/>
      <c r="G3" s="279"/>
      <c r="H3" s="280"/>
      <c r="I3" s="281"/>
      <c r="K3" s="282"/>
      <c r="L3" s="283"/>
      <c r="M3" s="284"/>
      <c r="O3" s="461"/>
      <c r="P3" s="281"/>
    </row>
    <row r="4" spans="1:16" s="272" customFormat="1" ht="15.6" x14ac:dyDescent="0.25">
      <c r="A4" s="285"/>
      <c r="B4" s="285"/>
      <c r="C4" s="437"/>
      <c r="D4" s="406"/>
      <c r="E4" s="277"/>
      <c r="F4" s="278"/>
      <c r="G4" s="279"/>
      <c r="H4" s="280"/>
      <c r="I4" s="281"/>
      <c r="K4" s="282"/>
      <c r="L4" s="283"/>
      <c r="M4" s="284"/>
      <c r="O4" s="461"/>
      <c r="P4" s="281"/>
    </row>
    <row r="5" spans="1:16" s="272" customFormat="1" ht="15.6" x14ac:dyDescent="0.25">
      <c r="A5" s="285">
        <v>1</v>
      </c>
      <c r="B5" s="285">
        <v>1</v>
      </c>
      <c r="C5" s="437"/>
      <c r="D5" s="406" t="s">
        <v>98</v>
      </c>
      <c r="E5" s="277"/>
      <c r="F5" s="278"/>
      <c r="G5" s="279"/>
      <c r="H5" s="280"/>
      <c r="I5" s="281"/>
      <c r="K5" s="282"/>
      <c r="L5" s="283"/>
      <c r="M5" s="284"/>
      <c r="O5" s="461"/>
      <c r="P5" s="281"/>
    </row>
    <row r="6" spans="1:16" s="272" customFormat="1" ht="15.6" x14ac:dyDescent="0.25">
      <c r="A6" s="285"/>
      <c r="B6" s="285"/>
      <c r="C6" s="437"/>
      <c r="D6" s="406"/>
      <c r="E6" s="277"/>
      <c r="F6" s="278"/>
      <c r="G6" s="279"/>
      <c r="H6" s="280"/>
      <c r="I6" s="281"/>
      <c r="K6" s="282"/>
      <c r="L6" s="274"/>
      <c r="M6" s="284"/>
      <c r="O6" s="461"/>
      <c r="P6" s="281"/>
    </row>
    <row r="7" spans="1:16" s="272" customFormat="1" ht="15.6" x14ac:dyDescent="0.25">
      <c r="A7" s="267"/>
      <c r="B7" s="267"/>
      <c r="C7" s="438">
        <v>1</v>
      </c>
      <c r="D7" s="407" t="s">
        <v>20</v>
      </c>
      <c r="E7" s="252" t="s">
        <v>21</v>
      </c>
      <c r="F7" s="268"/>
      <c r="G7" s="286"/>
      <c r="H7" s="270"/>
      <c r="I7" s="271">
        <f>G7*H7</f>
        <v>0</v>
      </c>
      <c r="K7" s="273"/>
      <c r="L7" s="274">
        <f>G7+K7</f>
        <v>0</v>
      </c>
      <c r="M7" s="275">
        <f>H7*L7</f>
        <v>0</v>
      </c>
      <c r="O7" s="462"/>
      <c r="P7" s="271">
        <f t="shared" ref="P7:P10" si="0">H7*O7</f>
        <v>0</v>
      </c>
    </row>
    <row r="8" spans="1:16" s="272" customFormat="1" ht="15.6" x14ac:dyDescent="0.25">
      <c r="A8" s="267"/>
      <c r="B8" s="267"/>
      <c r="C8" s="438">
        <v>2</v>
      </c>
      <c r="D8" s="408" t="s">
        <v>22</v>
      </c>
      <c r="E8" s="252" t="s">
        <v>21</v>
      </c>
      <c r="F8" s="268"/>
      <c r="G8" s="286"/>
      <c r="H8" s="270"/>
      <c r="I8" s="271">
        <f>G8*H8</f>
        <v>0</v>
      </c>
      <c r="K8" s="273"/>
      <c r="L8" s="274">
        <f>G8+K8</f>
        <v>0</v>
      </c>
      <c r="M8" s="275">
        <f>H8*L8</f>
        <v>0</v>
      </c>
      <c r="O8" s="462"/>
      <c r="P8" s="271">
        <f t="shared" si="0"/>
        <v>0</v>
      </c>
    </row>
    <row r="9" spans="1:16" s="272" customFormat="1" ht="15.6" x14ac:dyDescent="0.25">
      <c r="A9" s="267"/>
      <c r="B9" s="267"/>
      <c r="C9" s="438">
        <v>3</v>
      </c>
      <c r="D9" s="408" t="s">
        <v>23</v>
      </c>
      <c r="E9" s="252" t="s">
        <v>21</v>
      </c>
      <c r="F9" s="268"/>
      <c r="G9" s="286"/>
      <c r="H9" s="270"/>
      <c r="I9" s="271">
        <f>G9*H9</f>
        <v>0</v>
      </c>
      <c r="K9" s="273"/>
      <c r="L9" s="274">
        <f>G9+K9</f>
        <v>0</v>
      </c>
      <c r="M9" s="275">
        <f>H9*L9</f>
        <v>0</v>
      </c>
      <c r="O9" s="462"/>
      <c r="P9" s="271">
        <f t="shared" si="0"/>
        <v>0</v>
      </c>
    </row>
    <row r="10" spans="1:16" s="272" customFormat="1" ht="30" x14ac:dyDescent="0.25">
      <c r="A10" s="267"/>
      <c r="B10" s="267"/>
      <c r="C10" s="438">
        <v>4</v>
      </c>
      <c r="D10" s="408" t="s">
        <v>179</v>
      </c>
      <c r="E10" s="252" t="s">
        <v>29</v>
      </c>
      <c r="F10" s="268"/>
      <c r="G10" s="286"/>
      <c r="H10" s="270"/>
      <c r="I10" s="271">
        <f t="shared" ref="I10" si="1">G10*H10</f>
        <v>0</v>
      </c>
      <c r="K10" s="273"/>
      <c r="L10" s="274">
        <f>G10+K10</f>
        <v>0</v>
      </c>
      <c r="M10" s="275">
        <f>H10*L10</f>
        <v>0</v>
      </c>
      <c r="O10" s="462"/>
      <c r="P10" s="271">
        <f t="shared" si="0"/>
        <v>0</v>
      </c>
    </row>
    <row r="11" spans="1:16" s="272" customFormat="1" ht="15.6" x14ac:dyDescent="0.25">
      <c r="A11" s="308"/>
      <c r="B11" s="308"/>
      <c r="C11" s="357"/>
      <c r="D11" s="409"/>
      <c r="E11" s="309"/>
      <c r="F11" s="310"/>
      <c r="G11" s="348"/>
      <c r="H11" s="312"/>
      <c r="I11" s="288"/>
      <c r="K11" s="313"/>
      <c r="L11" s="274"/>
      <c r="M11" s="290"/>
      <c r="O11" s="463"/>
      <c r="P11" s="288"/>
    </row>
    <row r="12" spans="1:16" s="272" customFormat="1" ht="16.2" thickBot="1" x14ac:dyDescent="0.3">
      <c r="A12" s="285"/>
      <c r="B12" s="285"/>
      <c r="C12" s="437"/>
      <c r="D12" s="405" t="s">
        <v>24</v>
      </c>
      <c r="E12" s="277"/>
      <c r="F12" s="278"/>
      <c r="G12" s="291"/>
      <c r="H12" s="287"/>
      <c r="I12" s="292">
        <f>SUM(I5:I10)</f>
        <v>0</v>
      </c>
      <c r="K12" s="289"/>
      <c r="L12" s="274"/>
      <c r="M12" s="293">
        <f>SUM(M5:M10)</f>
        <v>0</v>
      </c>
      <c r="O12" s="465"/>
      <c r="P12" s="292">
        <f>SUM(P5:P10)</f>
        <v>0</v>
      </c>
    </row>
    <row r="13" spans="1:16" s="272" customFormat="1" ht="15.6" x14ac:dyDescent="0.25">
      <c r="A13" s="285"/>
      <c r="B13" s="285"/>
      <c r="C13" s="437"/>
      <c r="D13" s="406"/>
      <c r="E13" s="277"/>
      <c r="F13" s="278"/>
      <c r="G13" s="291"/>
      <c r="H13" s="287"/>
      <c r="I13" s="294"/>
      <c r="K13" s="289"/>
      <c r="L13" s="274"/>
      <c r="M13" s="295"/>
      <c r="O13" s="465"/>
      <c r="P13" s="294"/>
    </row>
    <row r="14" spans="1:16" s="272" customFormat="1" ht="15.6" x14ac:dyDescent="0.25">
      <c r="A14" s="276">
        <v>2</v>
      </c>
      <c r="B14" s="276"/>
      <c r="C14" s="437"/>
      <c r="D14" s="411" t="s">
        <v>1</v>
      </c>
      <c r="E14" s="277"/>
      <c r="F14" s="278"/>
      <c r="G14" s="291"/>
      <c r="H14" s="287"/>
      <c r="I14" s="271"/>
      <c r="K14" s="289"/>
      <c r="L14" s="274"/>
      <c r="M14" s="275"/>
      <c r="O14" s="465"/>
      <c r="P14" s="271"/>
    </row>
    <row r="15" spans="1:16" s="272" customFormat="1" ht="15.6" x14ac:dyDescent="0.25">
      <c r="A15" s="276"/>
      <c r="B15" s="276"/>
      <c r="C15" s="437"/>
      <c r="D15" s="405"/>
      <c r="E15" s="277"/>
      <c r="F15" s="278"/>
      <c r="G15" s="291"/>
      <c r="H15" s="287"/>
      <c r="I15" s="271"/>
      <c r="K15" s="289"/>
      <c r="L15" s="274"/>
      <c r="M15" s="275"/>
      <c r="O15" s="465"/>
      <c r="P15" s="271"/>
    </row>
    <row r="16" spans="1:16" s="272" customFormat="1" ht="15.6" x14ac:dyDescent="0.25">
      <c r="A16" s="285">
        <v>2</v>
      </c>
      <c r="B16" s="285">
        <v>1</v>
      </c>
      <c r="C16" s="437"/>
      <c r="D16" s="406" t="s">
        <v>574</v>
      </c>
      <c r="E16" s="277"/>
      <c r="F16" s="278"/>
      <c r="G16" s="291"/>
      <c r="H16" s="287"/>
      <c r="I16" s="271"/>
      <c r="K16" s="289"/>
      <c r="L16" s="274"/>
      <c r="M16" s="275"/>
      <c r="O16" s="465"/>
      <c r="P16" s="271"/>
    </row>
    <row r="17" spans="1:16" s="272" customFormat="1" ht="15.6" x14ac:dyDescent="0.25">
      <c r="A17" s="285"/>
      <c r="B17" s="285"/>
      <c r="C17" s="437"/>
      <c r="D17" s="412"/>
      <c r="E17" s="277"/>
      <c r="F17" s="278"/>
      <c r="G17" s="291"/>
      <c r="H17" s="287"/>
      <c r="I17" s="271"/>
      <c r="K17" s="289"/>
      <c r="L17" s="274"/>
      <c r="M17" s="275"/>
      <c r="O17" s="465"/>
      <c r="P17" s="271"/>
    </row>
    <row r="18" spans="1:16" s="272" customFormat="1" ht="15.6" x14ac:dyDescent="0.25">
      <c r="A18" s="267"/>
      <c r="B18" s="267"/>
      <c r="C18" s="438">
        <v>1</v>
      </c>
      <c r="D18" s="408" t="s">
        <v>366</v>
      </c>
      <c r="E18" s="252" t="s">
        <v>29</v>
      </c>
      <c r="F18" s="268"/>
      <c r="G18" s="269"/>
      <c r="H18" s="270"/>
      <c r="I18" s="271">
        <f>G18*H18</f>
        <v>0</v>
      </c>
      <c r="K18" s="273"/>
      <c r="L18" s="274">
        <f>G18+K18</f>
        <v>0</v>
      </c>
      <c r="M18" s="275">
        <f t="shared" ref="M18:M27" si="2">H18*L18</f>
        <v>0</v>
      </c>
      <c r="O18" s="462"/>
      <c r="P18" s="271">
        <f t="shared" ref="P18:P27" si="3">H18*O18</f>
        <v>0</v>
      </c>
    </row>
    <row r="19" spans="1:16" s="272" customFormat="1" ht="15.6" x14ac:dyDescent="0.25">
      <c r="A19" s="267"/>
      <c r="B19" s="267"/>
      <c r="C19" s="438">
        <v>2</v>
      </c>
      <c r="D19" s="408" t="s">
        <v>367</v>
      </c>
      <c r="E19" s="252" t="s">
        <v>29</v>
      </c>
      <c r="F19" s="268"/>
      <c r="G19" s="269"/>
      <c r="H19" s="270"/>
      <c r="I19" s="271">
        <f t="shared" ref="I19:I28" si="4">G19*H19</f>
        <v>0</v>
      </c>
      <c r="K19" s="273"/>
      <c r="L19" s="274">
        <f>G19+K19</f>
        <v>0</v>
      </c>
      <c r="M19" s="275">
        <f t="shared" si="2"/>
        <v>0</v>
      </c>
      <c r="O19" s="462"/>
      <c r="P19" s="271">
        <f t="shared" si="3"/>
        <v>0</v>
      </c>
    </row>
    <row r="20" spans="1:16" s="272" customFormat="1" ht="15.6" x14ac:dyDescent="0.25">
      <c r="A20" s="267"/>
      <c r="B20" s="267"/>
      <c r="C20" s="438">
        <v>3</v>
      </c>
      <c r="D20" s="408" t="s">
        <v>368</v>
      </c>
      <c r="E20" s="252" t="s">
        <v>29</v>
      </c>
      <c r="F20" s="268"/>
      <c r="G20" s="269"/>
      <c r="H20" s="270"/>
      <c r="I20" s="271">
        <f t="shared" si="4"/>
        <v>0</v>
      </c>
      <c r="K20" s="273"/>
      <c r="L20" s="274">
        <f t="shared" ref="L20:L23" si="5">G20+K20</f>
        <v>0</v>
      </c>
      <c r="M20" s="275">
        <f t="shared" si="2"/>
        <v>0</v>
      </c>
      <c r="O20" s="462"/>
      <c r="P20" s="271">
        <f t="shared" si="3"/>
        <v>0</v>
      </c>
    </row>
    <row r="21" spans="1:16" s="272" customFormat="1" ht="15.6" x14ac:dyDescent="0.25">
      <c r="A21" s="267"/>
      <c r="B21" s="267"/>
      <c r="C21" s="438">
        <v>4</v>
      </c>
      <c r="D21" s="408" t="s">
        <v>369</v>
      </c>
      <c r="E21" s="252"/>
      <c r="F21" s="268"/>
      <c r="G21" s="269"/>
      <c r="H21" s="270"/>
      <c r="I21" s="271">
        <f t="shared" si="4"/>
        <v>0</v>
      </c>
      <c r="K21" s="273"/>
      <c r="L21" s="274">
        <f t="shared" si="5"/>
        <v>0</v>
      </c>
      <c r="M21" s="275">
        <f t="shared" si="2"/>
        <v>0</v>
      </c>
      <c r="O21" s="462"/>
      <c r="P21" s="271">
        <f t="shared" si="3"/>
        <v>0</v>
      </c>
    </row>
    <row r="22" spans="1:16" s="272" customFormat="1" ht="15.6" x14ac:dyDescent="0.25">
      <c r="A22" s="267"/>
      <c r="B22" s="267"/>
      <c r="C22" s="438">
        <v>5</v>
      </c>
      <c r="D22" s="408" t="s">
        <v>370</v>
      </c>
      <c r="E22" s="252"/>
      <c r="F22" s="268"/>
      <c r="G22" s="269"/>
      <c r="H22" s="270"/>
      <c r="I22" s="271">
        <f t="shared" si="4"/>
        <v>0</v>
      </c>
      <c r="K22" s="273"/>
      <c r="L22" s="274">
        <f t="shared" si="5"/>
        <v>0</v>
      </c>
      <c r="M22" s="275">
        <f t="shared" si="2"/>
        <v>0</v>
      </c>
      <c r="O22" s="462"/>
      <c r="P22" s="271">
        <f t="shared" si="3"/>
        <v>0</v>
      </c>
    </row>
    <row r="23" spans="1:16" s="272" customFormat="1" ht="30" x14ac:dyDescent="0.25">
      <c r="A23" s="267"/>
      <c r="B23" s="267"/>
      <c r="C23" s="438">
        <v>6</v>
      </c>
      <c r="D23" s="408" t="s">
        <v>567</v>
      </c>
      <c r="E23" s="252" t="s">
        <v>29</v>
      </c>
      <c r="F23" s="268"/>
      <c r="G23" s="269"/>
      <c r="H23" s="270"/>
      <c r="I23" s="271">
        <f t="shared" si="4"/>
        <v>0</v>
      </c>
      <c r="K23" s="273"/>
      <c r="L23" s="274">
        <f t="shared" si="5"/>
        <v>0</v>
      </c>
      <c r="M23" s="275">
        <f t="shared" si="2"/>
        <v>0</v>
      </c>
      <c r="O23" s="462"/>
      <c r="P23" s="271">
        <f t="shared" si="3"/>
        <v>0</v>
      </c>
    </row>
    <row r="24" spans="1:16" s="272" customFormat="1" ht="30" x14ac:dyDescent="0.25">
      <c r="A24" s="267"/>
      <c r="B24" s="267"/>
      <c r="C24" s="438">
        <v>7</v>
      </c>
      <c r="D24" s="408" t="s">
        <v>568</v>
      </c>
      <c r="E24" s="252" t="s">
        <v>29</v>
      </c>
      <c r="F24" s="268"/>
      <c r="G24" s="269"/>
      <c r="H24" s="270"/>
      <c r="I24" s="271">
        <f t="shared" si="4"/>
        <v>0</v>
      </c>
      <c r="K24" s="273"/>
      <c r="L24" s="274">
        <f>G24+K24</f>
        <v>0</v>
      </c>
      <c r="M24" s="275">
        <f t="shared" si="2"/>
        <v>0</v>
      </c>
      <c r="O24" s="462"/>
      <c r="P24" s="271">
        <f t="shared" si="3"/>
        <v>0</v>
      </c>
    </row>
    <row r="25" spans="1:16" s="272" customFormat="1" ht="30" x14ac:dyDescent="0.25">
      <c r="A25" s="267"/>
      <c r="B25" s="267"/>
      <c r="C25" s="438">
        <v>8</v>
      </c>
      <c r="D25" s="408" t="s">
        <v>569</v>
      </c>
      <c r="E25" s="252" t="s">
        <v>463</v>
      </c>
      <c r="F25" s="268"/>
      <c r="G25" s="269"/>
      <c r="H25" s="270"/>
      <c r="I25" s="271">
        <f t="shared" si="4"/>
        <v>0</v>
      </c>
      <c r="K25" s="273"/>
      <c r="L25" s="274">
        <f t="shared" ref="L25:L28" si="6">G25+K25</f>
        <v>0</v>
      </c>
      <c r="M25" s="275">
        <f t="shared" si="2"/>
        <v>0</v>
      </c>
      <c r="O25" s="462"/>
      <c r="P25" s="271">
        <f t="shared" si="3"/>
        <v>0</v>
      </c>
    </row>
    <row r="26" spans="1:16" s="272" customFormat="1" ht="15.6" x14ac:dyDescent="0.25">
      <c r="A26" s="267"/>
      <c r="B26" s="267"/>
      <c r="C26" s="438">
        <v>9</v>
      </c>
      <c r="D26" s="408" t="s">
        <v>570</v>
      </c>
      <c r="E26" s="252" t="s">
        <v>29</v>
      </c>
      <c r="F26" s="268"/>
      <c r="G26" s="286"/>
      <c r="H26" s="270"/>
      <c r="I26" s="271">
        <f t="shared" si="4"/>
        <v>0</v>
      </c>
      <c r="K26" s="273"/>
      <c r="L26" s="274">
        <f t="shared" si="6"/>
        <v>0</v>
      </c>
      <c r="M26" s="275">
        <f t="shared" si="2"/>
        <v>0</v>
      </c>
      <c r="O26" s="462"/>
      <c r="P26" s="271">
        <f t="shared" si="3"/>
        <v>0</v>
      </c>
    </row>
    <row r="27" spans="1:16" s="272" customFormat="1" ht="15.6" x14ac:dyDescent="0.25">
      <c r="A27" s="267"/>
      <c r="B27" s="267"/>
      <c r="C27" s="438">
        <v>10</v>
      </c>
      <c r="D27" s="408" t="s">
        <v>571</v>
      </c>
      <c r="E27" s="364" t="s">
        <v>553</v>
      </c>
      <c r="F27" s="268"/>
      <c r="G27" s="286"/>
      <c r="H27" s="270"/>
      <c r="I27" s="271">
        <f t="shared" si="4"/>
        <v>0</v>
      </c>
      <c r="K27" s="273"/>
      <c r="L27" s="274">
        <f t="shared" si="6"/>
        <v>0</v>
      </c>
      <c r="M27" s="275">
        <f t="shared" si="2"/>
        <v>0</v>
      </c>
      <c r="O27" s="462"/>
      <c r="P27" s="271">
        <f t="shared" si="3"/>
        <v>0</v>
      </c>
    </row>
    <row r="28" spans="1:16" s="272" customFormat="1" ht="15.6" x14ac:dyDescent="0.25">
      <c r="A28" s="267"/>
      <c r="B28" s="267"/>
      <c r="C28" s="438">
        <v>11</v>
      </c>
      <c r="D28" s="408" t="s">
        <v>25</v>
      </c>
      <c r="E28" s="252" t="s">
        <v>21</v>
      </c>
      <c r="F28" s="268"/>
      <c r="G28" s="286"/>
      <c r="H28" s="270"/>
      <c r="I28" s="271">
        <f t="shared" si="4"/>
        <v>0</v>
      </c>
      <c r="K28" s="273"/>
      <c r="L28" s="274">
        <f t="shared" si="6"/>
        <v>0</v>
      </c>
      <c r="M28" s="275">
        <f>H28*L28</f>
        <v>0</v>
      </c>
      <c r="O28" s="462"/>
      <c r="P28" s="271">
        <f>H28*O28</f>
        <v>0</v>
      </c>
    </row>
    <row r="29" spans="1:16" s="272" customFormat="1" ht="15.6" x14ac:dyDescent="0.25">
      <c r="A29" s="285"/>
      <c r="B29" s="285"/>
      <c r="C29" s="437"/>
      <c r="D29" s="406"/>
      <c r="E29" s="277"/>
      <c r="F29" s="278"/>
      <c r="G29" s="296"/>
      <c r="H29" s="287"/>
      <c r="I29" s="271"/>
      <c r="K29" s="289"/>
      <c r="L29" s="274"/>
      <c r="M29" s="275"/>
      <c r="O29" s="465"/>
      <c r="P29" s="271"/>
    </row>
    <row r="30" spans="1:16" s="272" customFormat="1" ht="15.6" x14ac:dyDescent="0.25">
      <c r="A30" s="285"/>
      <c r="B30" s="285"/>
      <c r="C30" s="437"/>
      <c r="D30" s="406"/>
      <c r="E30" s="277"/>
      <c r="F30" s="278"/>
      <c r="G30" s="296"/>
      <c r="H30" s="287"/>
      <c r="I30" s="271"/>
      <c r="K30" s="289"/>
      <c r="L30" s="274"/>
      <c r="M30" s="275"/>
      <c r="O30" s="465"/>
      <c r="P30" s="271"/>
    </row>
    <row r="31" spans="1:16" s="272" customFormat="1" ht="15.6" x14ac:dyDescent="0.25">
      <c r="A31" s="285">
        <v>2</v>
      </c>
      <c r="B31" s="285">
        <v>2</v>
      </c>
      <c r="C31" s="437"/>
      <c r="D31" s="406" t="s">
        <v>575</v>
      </c>
      <c r="E31" s="277"/>
      <c r="F31" s="278"/>
      <c r="G31" s="291"/>
      <c r="H31" s="287"/>
      <c r="I31" s="271"/>
      <c r="K31" s="289"/>
      <c r="L31" s="274"/>
      <c r="M31" s="275"/>
      <c r="O31" s="465"/>
      <c r="P31" s="271"/>
    </row>
    <row r="32" spans="1:16" s="272" customFormat="1" ht="15.6" x14ac:dyDescent="0.25">
      <c r="A32" s="285"/>
      <c r="B32" s="285"/>
      <c r="C32" s="437"/>
      <c r="D32" s="406"/>
      <c r="E32" s="277"/>
      <c r="F32" s="278"/>
      <c r="G32" s="291"/>
      <c r="H32" s="287"/>
      <c r="I32" s="271"/>
      <c r="K32" s="289"/>
      <c r="L32" s="274"/>
      <c r="M32" s="275"/>
      <c r="O32" s="465"/>
      <c r="P32" s="271"/>
    </row>
    <row r="33" spans="1:16" s="272" customFormat="1" ht="30" x14ac:dyDescent="0.25">
      <c r="A33" s="267"/>
      <c r="B33" s="267"/>
      <c r="C33" s="438">
        <v>1</v>
      </c>
      <c r="D33" s="408" t="s">
        <v>561</v>
      </c>
      <c r="E33" s="252" t="s">
        <v>26</v>
      </c>
      <c r="F33" s="268"/>
      <c r="G33" s="269"/>
      <c r="H33" s="270"/>
      <c r="I33" s="271">
        <f t="shared" ref="I33:I59" si="7">G33*H33</f>
        <v>0</v>
      </c>
      <c r="K33" s="297"/>
      <c r="L33" s="274">
        <f t="shared" ref="L33:L59" si="8">G33+K33</f>
        <v>0</v>
      </c>
      <c r="M33" s="275">
        <f t="shared" ref="M33:M57" si="9">H33*L33</f>
        <v>0</v>
      </c>
      <c r="O33" s="466"/>
      <c r="P33" s="271">
        <f t="shared" ref="P33:P41" si="10">H33*O33</f>
        <v>0</v>
      </c>
    </row>
    <row r="34" spans="1:16" s="272" customFormat="1" ht="30" x14ac:dyDescent="0.25">
      <c r="A34" s="267"/>
      <c r="B34" s="267"/>
      <c r="C34" s="438">
        <v>2</v>
      </c>
      <c r="D34" s="408" t="s">
        <v>562</v>
      </c>
      <c r="E34" s="252" t="s">
        <v>26</v>
      </c>
      <c r="F34" s="268"/>
      <c r="G34" s="269"/>
      <c r="H34" s="270"/>
      <c r="I34" s="271">
        <f t="shared" si="7"/>
        <v>0</v>
      </c>
      <c r="K34" s="273"/>
      <c r="L34" s="274">
        <f t="shared" si="8"/>
        <v>0</v>
      </c>
      <c r="M34" s="275">
        <f t="shared" si="9"/>
        <v>0</v>
      </c>
      <c r="O34" s="462"/>
      <c r="P34" s="271">
        <f t="shared" si="10"/>
        <v>0</v>
      </c>
    </row>
    <row r="35" spans="1:16" s="272" customFormat="1" ht="30" x14ac:dyDescent="0.25">
      <c r="A35" s="267"/>
      <c r="B35" s="267"/>
      <c r="C35" s="438">
        <v>3</v>
      </c>
      <c r="D35" s="408" t="s">
        <v>563</v>
      </c>
      <c r="E35" s="252" t="s">
        <v>26</v>
      </c>
      <c r="F35" s="268"/>
      <c r="G35" s="269"/>
      <c r="H35" s="270"/>
      <c r="I35" s="271">
        <f t="shared" si="7"/>
        <v>0</v>
      </c>
      <c r="K35" s="273"/>
      <c r="L35" s="274">
        <f t="shared" si="8"/>
        <v>0</v>
      </c>
      <c r="M35" s="275">
        <f t="shared" si="9"/>
        <v>0</v>
      </c>
      <c r="O35" s="462"/>
      <c r="P35" s="271">
        <f t="shared" si="10"/>
        <v>0</v>
      </c>
    </row>
    <row r="36" spans="1:16" s="272" customFormat="1" ht="30" x14ac:dyDescent="0.25">
      <c r="A36" s="267"/>
      <c r="B36" s="267"/>
      <c r="C36" s="438">
        <v>4</v>
      </c>
      <c r="D36" s="408" t="s">
        <v>564</v>
      </c>
      <c r="E36" s="252" t="s">
        <v>27</v>
      </c>
      <c r="F36" s="268"/>
      <c r="G36" s="269"/>
      <c r="H36" s="270"/>
      <c r="I36" s="271">
        <f t="shared" si="7"/>
        <v>0</v>
      </c>
      <c r="K36" s="273"/>
      <c r="L36" s="274">
        <f t="shared" si="8"/>
        <v>0</v>
      </c>
      <c r="M36" s="275">
        <f t="shared" si="9"/>
        <v>0</v>
      </c>
      <c r="O36" s="462"/>
      <c r="P36" s="271">
        <f t="shared" si="10"/>
        <v>0</v>
      </c>
    </row>
    <row r="37" spans="1:16" s="272" customFormat="1" ht="30" x14ac:dyDescent="0.25">
      <c r="A37" s="267"/>
      <c r="B37" s="267"/>
      <c r="C37" s="438">
        <v>5</v>
      </c>
      <c r="D37" s="408" t="s">
        <v>565</v>
      </c>
      <c r="E37" s="252" t="s">
        <v>27</v>
      </c>
      <c r="F37" s="268"/>
      <c r="G37" s="269"/>
      <c r="H37" s="270"/>
      <c r="I37" s="271">
        <f t="shared" si="7"/>
        <v>0</v>
      </c>
      <c r="K37" s="273"/>
      <c r="L37" s="274">
        <f t="shared" si="8"/>
        <v>0</v>
      </c>
      <c r="M37" s="275">
        <f t="shared" si="9"/>
        <v>0</v>
      </c>
      <c r="O37" s="462"/>
      <c r="P37" s="271">
        <f t="shared" si="10"/>
        <v>0</v>
      </c>
    </row>
    <row r="38" spans="1:16" s="272" customFormat="1" ht="30" x14ac:dyDescent="0.25">
      <c r="A38" s="267"/>
      <c r="B38" s="267"/>
      <c r="C38" s="438">
        <v>6</v>
      </c>
      <c r="D38" s="408" t="s">
        <v>566</v>
      </c>
      <c r="E38" s="252" t="s">
        <v>27</v>
      </c>
      <c r="F38" s="268"/>
      <c r="G38" s="269"/>
      <c r="H38" s="270"/>
      <c r="I38" s="271">
        <f t="shared" si="7"/>
        <v>0</v>
      </c>
      <c r="K38" s="273"/>
      <c r="L38" s="274">
        <f t="shared" si="8"/>
        <v>0</v>
      </c>
      <c r="M38" s="275">
        <f t="shared" si="9"/>
        <v>0</v>
      </c>
      <c r="O38" s="462"/>
      <c r="P38" s="271">
        <f t="shared" si="10"/>
        <v>0</v>
      </c>
    </row>
    <row r="39" spans="1:16" s="272" customFormat="1" ht="30" x14ac:dyDescent="0.25">
      <c r="A39" s="267"/>
      <c r="B39" s="267"/>
      <c r="C39" s="438">
        <v>7</v>
      </c>
      <c r="D39" s="408" t="s">
        <v>583</v>
      </c>
      <c r="E39" s="252" t="s">
        <v>27</v>
      </c>
      <c r="F39" s="268"/>
      <c r="G39" s="269"/>
      <c r="H39" s="270"/>
      <c r="I39" s="271">
        <f t="shared" si="7"/>
        <v>0</v>
      </c>
      <c r="K39" s="273"/>
      <c r="L39" s="274">
        <f t="shared" si="8"/>
        <v>0</v>
      </c>
      <c r="M39" s="275">
        <f t="shared" si="9"/>
        <v>0</v>
      </c>
      <c r="O39" s="462"/>
      <c r="P39" s="271">
        <f t="shared" si="10"/>
        <v>0</v>
      </c>
    </row>
    <row r="40" spans="1:16" s="272" customFormat="1" ht="30" x14ac:dyDescent="0.25">
      <c r="A40" s="267"/>
      <c r="B40" s="267"/>
      <c r="C40" s="438">
        <v>8</v>
      </c>
      <c r="D40" s="408" t="s">
        <v>584</v>
      </c>
      <c r="E40" s="252" t="s">
        <v>27</v>
      </c>
      <c r="F40" s="268"/>
      <c r="G40" s="269"/>
      <c r="H40" s="270"/>
      <c r="I40" s="271">
        <f t="shared" si="7"/>
        <v>0</v>
      </c>
      <c r="K40" s="273"/>
      <c r="L40" s="274">
        <f t="shared" si="8"/>
        <v>0</v>
      </c>
      <c r="M40" s="275">
        <f t="shared" si="9"/>
        <v>0</v>
      </c>
      <c r="O40" s="462"/>
      <c r="P40" s="271">
        <f t="shared" si="10"/>
        <v>0</v>
      </c>
    </row>
    <row r="41" spans="1:16" s="272" customFormat="1" ht="15.6" x14ac:dyDescent="0.25">
      <c r="A41" s="267"/>
      <c r="B41" s="267"/>
      <c r="C41" s="438">
        <v>9</v>
      </c>
      <c r="D41" s="408" t="s">
        <v>585</v>
      </c>
      <c r="E41" s="252" t="s">
        <v>27</v>
      </c>
      <c r="F41" s="268"/>
      <c r="G41" s="269"/>
      <c r="H41" s="270"/>
      <c r="I41" s="271">
        <f t="shared" si="7"/>
        <v>0</v>
      </c>
      <c r="K41" s="273"/>
      <c r="L41" s="274">
        <f t="shared" si="8"/>
        <v>0</v>
      </c>
      <c r="M41" s="275">
        <f t="shared" si="9"/>
        <v>0</v>
      </c>
      <c r="O41" s="462"/>
      <c r="P41" s="271">
        <f t="shared" si="10"/>
        <v>0</v>
      </c>
    </row>
    <row r="42" spans="1:16" s="272" customFormat="1" ht="30" x14ac:dyDescent="0.25">
      <c r="A42" s="267"/>
      <c r="B42" s="267"/>
      <c r="C42" s="438">
        <v>10</v>
      </c>
      <c r="D42" s="408" t="s">
        <v>554</v>
      </c>
      <c r="E42" s="252" t="s">
        <v>27</v>
      </c>
      <c r="F42" s="268"/>
      <c r="G42" s="269"/>
      <c r="H42" s="270"/>
      <c r="I42" s="271">
        <f t="shared" si="7"/>
        <v>0</v>
      </c>
      <c r="K42" s="273"/>
      <c r="L42" s="274">
        <f t="shared" si="8"/>
        <v>0</v>
      </c>
      <c r="M42" s="275">
        <f t="shared" si="9"/>
        <v>0</v>
      </c>
      <c r="O42" s="462"/>
      <c r="P42" s="271">
        <f t="shared" ref="P42:P58" si="11">H42*O42</f>
        <v>0</v>
      </c>
    </row>
    <row r="43" spans="1:16" s="272" customFormat="1" ht="30" x14ac:dyDescent="0.25">
      <c r="A43" s="267"/>
      <c r="B43" s="267"/>
      <c r="C43" s="438">
        <v>11</v>
      </c>
      <c r="D43" s="408" t="s">
        <v>555</v>
      </c>
      <c r="E43" s="252" t="s">
        <v>27</v>
      </c>
      <c r="F43" s="268"/>
      <c r="G43" s="269"/>
      <c r="H43" s="270"/>
      <c r="I43" s="271">
        <f t="shared" si="7"/>
        <v>0</v>
      </c>
      <c r="K43" s="273"/>
      <c r="L43" s="274">
        <f t="shared" si="8"/>
        <v>0</v>
      </c>
      <c r="M43" s="275">
        <f t="shared" si="9"/>
        <v>0</v>
      </c>
      <c r="O43" s="462"/>
      <c r="P43" s="271">
        <f t="shared" si="11"/>
        <v>0</v>
      </c>
    </row>
    <row r="44" spans="1:16" s="272" customFormat="1" ht="30" x14ac:dyDescent="0.25">
      <c r="A44" s="267"/>
      <c r="B44" s="267"/>
      <c r="C44" s="438">
        <v>12</v>
      </c>
      <c r="D44" s="408" t="s">
        <v>556</v>
      </c>
      <c r="E44" s="252" t="s">
        <v>27</v>
      </c>
      <c r="F44" s="268"/>
      <c r="G44" s="269"/>
      <c r="H44" s="270"/>
      <c r="I44" s="271">
        <f t="shared" si="7"/>
        <v>0</v>
      </c>
      <c r="K44" s="273"/>
      <c r="L44" s="274">
        <f t="shared" si="8"/>
        <v>0</v>
      </c>
      <c r="M44" s="275">
        <f t="shared" si="9"/>
        <v>0</v>
      </c>
      <c r="O44" s="462"/>
      <c r="P44" s="271">
        <f t="shared" si="11"/>
        <v>0</v>
      </c>
    </row>
    <row r="45" spans="1:16" s="272" customFormat="1" ht="30" x14ac:dyDescent="0.25">
      <c r="A45" s="267"/>
      <c r="B45" s="267"/>
      <c r="C45" s="439">
        <v>13</v>
      </c>
      <c r="D45" s="408" t="s">
        <v>557</v>
      </c>
      <c r="E45" s="252" t="s">
        <v>27</v>
      </c>
      <c r="F45" s="268"/>
      <c r="G45" s="269"/>
      <c r="H45" s="270"/>
      <c r="I45" s="271">
        <f t="shared" si="7"/>
        <v>0</v>
      </c>
      <c r="K45" s="273"/>
      <c r="L45" s="274">
        <f t="shared" si="8"/>
        <v>0</v>
      </c>
      <c r="M45" s="275">
        <f t="shared" si="9"/>
        <v>0</v>
      </c>
      <c r="O45" s="462"/>
      <c r="P45" s="271">
        <f t="shared" si="11"/>
        <v>0</v>
      </c>
    </row>
    <row r="46" spans="1:16" s="272" customFormat="1" ht="30" x14ac:dyDescent="0.25">
      <c r="A46" s="298"/>
      <c r="B46" s="298"/>
      <c r="C46" s="438">
        <v>14</v>
      </c>
      <c r="D46" s="408" t="s">
        <v>558</v>
      </c>
      <c r="E46" s="252" t="s">
        <v>27</v>
      </c>
      <c r="F46" s="268"/>
      <c r="G46" s="269"/>
      <c r="H46" s="270"/>
      <c r="I46" s="271">
        <f t="shared" si="7"/>
        <v>0</v>
      </c>
      <c r="K46" s="273"/>
      <c r="L46" s="274">
        <f t="shared" si="8"/>
        <v>0</v>
      </c>
      <c r="M46" s="275">
        <f t="shared" si="9"/>
        <v>0</v>
      </c>
      <c r="O46" s="462"/>
      <c r="P46" s="271">
        <f t="shared" si="11"/>
        <v>0</v>
      </c>
    </row>
    <row r="47" spans="1:16" s="272" customFormat="1" ht="30" x14ac:dyDescent="0.25">
      <c r="A47" s="267"/>
      <c r="B47" s="267"/>
      <c r="C47" s="438">
        <v>15</v>
      </c>
      <c r="D47" s="408" t="s">
        <v>559</v>
      </c>
      <c r="E47" s="252" t="s">
        <v>27</v>
      </c>
      <c r="F47" s="268"/>
      <c r="G47" s="269"/>
      <c r="H47" s="270"/>
      <c r="I47" s="271">
        <f t="shared" si="7"/>
        <v>0</v>
      </c>
      <c r="K47" s="273"/>
      <c r="L47" s="274">
        <f t="shared" si="8"/>
        <v>0</v>
      </c>
      <c r="M47" s="275">
        <f t="shared" si="9"/>
        <v>0</v>
      </c>
      <c r="O47" s="462"/>
      <c r="P47" s="271">
        <f t="shared" si="11"/>
        <v>0</v>
      </c>
    </row>
    <row r="48" spans="1:16" s="272" customFormat="1" ht="45" x14ac:dyDescent="0.25">
      <c r="A48" s="267"/>
      <c r="B48" s="267"/>
      <c r="C48" s="438">
        <v>16</v>
      </c>
      <c r="D48" s="408" t="s">
        <v>572</v>
      </c>
      <c r="E48" s="252" t="s">
        <v>27</v>
      </c>
      <c r="F48" s="268"/>
      <c r="G48" s="269"/>
      <c r="H48" s="270"/>
      <c r="I48" s="271">
        <f t="shared" si="7"/>
        <v>0</v>
      </c>
      <c r="K48" s="273"/>
      <c r="L48" s="274">
        <f t="shared" si="8"/>
        <v>0</v>
      </c>
      <c r="M48" s="275">
        <f t="shared" si="9"/>
        <v>0</v>
      </c>
      <c r="O48" s="462"/>
      <c r="P48" s="271">
        <f t="shared" si="11"/>
        <v>0</v>
      </c>
    </row>
    <row r="49" spans="1:16" s="272" customFormat="1" ht="45" x14ac:dyDescent="0.25">
      <c r="A49" s="267"/>
      <c r="B49" s="267"/>
      <c r="C49" s="438">
        <v>17</v>
      </c>
      <c r="D49" s="408" t="s">
        <v>573</v>
      </c>
      <c r="E49" s="252" t="s">
        <v>27</v>
      </c>
      <c r="F49" s="268"/>
      <c r="G49" s="269"/>
      <c r="H49" s="270"/>
      <c r="I49" s="271">
        <f t="shared" si="7"/>
        <v>0</v>
      </c>
      <c r="K49" s="273"/>
      <c r="L49" s="274">
        <f t="shared" si="8"/>
        <v>0</v>
      </c>
      <c r="M49" s="275">
        <f t="shared" si="9"/>
        <v>0</v>
      </c>
      <c r="O49" s="462"/>
      <c r="P49" s="271">
        <f t="shared" si="11"/>
        <v>0</v>
      </c>
    </row>
    <row r="50" spans="1:16" s="272" customFormat="1" ht="30" x14ac:dyDescent="0.25">
      <c r="A50" s="267"/>
      <c r="B50" s="267"/>
      <c r="C50" s="438">
        <v>18</v>
      </c>
      <c r="D50" s="408" t="s">
        <v>351</v>
      </c>
      <c r="E50" s="252" t="s">
        <v>27</v>
      </c>
      <c r="F50" s="268"/>
      <c r="G50" s="269"/>
      <c r="H50" s="270"/>
      <c r="I50" s="271">
        <f t="shared" si="7"/>
        <v>0</v>
      </c>
      <c r="K50" s="273"/>
      <c r="L50" s="274">
        <f t="shared" si="8"/>
        <v>0</v>
      </c>
      <c r="M50" s="275">
        <f t="shared" si="9"/>
        <v>0</v>
      </c>
      <c r="O50" s="462"/>
      <c r="P50" s="271">
        <f t="shared" si="11"/>
        <v>0</v>
      </c>
    </row>
    <row r="51" spans="1:16" s="272" customFormat="1" ht="17.399999999999999" x14ac:dyDescent="0.25">
      <c r="A51" s="267"/>
      <c r="B51" s="267"/>
      <c r="C51" s="438">
        <v>19</v>
      </c>
      <c r="D51" s="408" t="s">
        <v>245</v>
      </c>
      <c r="E51" s="252" t="s">
        <v>185</v>
      </c>
      <c r="F51" s="268"/>
      <c r="G51" s="269"/>
      <c r="H51" s="270"/>
      <c r="I51" s="271">
        <f t="shared" si="7"/>
        <v>0</v>
      </c>
      <c r="K51" s="273"/>
      <c r="L51" s="274">
        <f t="shared" si="8"/>
        <v>0</v>
      </c>
      <c r="M51" s="275">
        <f t="shared" si="9"/>
        <v>0</v>
      </c>
      <c r="O51" s="462"/>
      <c r="P51" s="271">
        <f t="shared" si="11"/>
        <v>0</v>
      </c>
    </row>
    <row r="52" spans="1:16" s="272" customFormat="1" ht="30" x14ac:dyDescent="0.25">
      <c r="A52" s="267"/>
      <c r="B52" s="267"/>
      <c r="C52" s="438">
        <v>20</v>
      </c>
      <c r="D52" s="408" t="s">
        <v>373</v>
      </c>
      <c r="E52" s="252" t="s">
        <v>185</v>
      </c>
      <c r="F52" s="268"/>
      <c r="G52" s="269"/>
      <c r="H52" s="270"/>
      <c r="I52" s="271">
        <f t="shared" si="7"/>
        <v>0</v>
      </c>
      <c r="K52" s="273"/>
      <c r="L52" s="274">
        <f t="shared" si="8"/>
        <v>0</v>
      </c>
      <c r="M52" s="275">
        <f t="shared" si="9"/>
        <v>0</v>
      </c>
      <c r="O52" s="462"/>
      <c r="P52" s="271">
        <f t="shared" si="11"/>
        <v>0</v>
      </c>
    </row>
    <row r="53" spans="1:16" s="272" customFormat="1" ht="30" x14ac:dyDescent="0.25">
      <c r="A53" s="267"/>
      <c r="B53" s="267"/>
      <c r="C53" s="438">
        <v>21</v>
      </c>
      <c r="D53" s="408" t="s">
        <v>560</v>
      </c>
      <c r="E53" s="252" t="s">
        <v>26</v>
      </c>
      <c r="F53" s="268"/>
      <c r="G53" s="269"/>
      <c r="H53" s="270"/>
      <c r="I53" s="271">
        <f t="shared" si="7"/>
        <v>0</v>
      </c>
      <c r="K53" s="273"/>
      <c r="L53" s="274">
        <f t="shared" si="8"/>
        <v>0</v>
      </c>
      <c r="M53" s="275">
        <f t="shared" si="9"/>
        <v>0</v>
      </c>
      <c r="O53" s="462"/>
      <c r="P53" s="271">
        <f t="shared" si="11"/>
        <v>0</v>
      </c>
    </row>
    <row r="54" spans="1:16" s="272" customFormat="1" ht="30" x14ac:dyDescent="0.25">
      <c r="A54" s="267"/>
      <c r="B54" s="267"/>
      <c r="C54" s="438">
        <v>22</v>
      </c>
      <c r="D54" s="408" t="s">
        <v>374</v>
      </c>
      <c r="E54" s="252" t="s">
        <v>185</v>
      </c>
      <c r="F54" s="268"/>
      <c r="G54" s="269"/>
      <c r="H54" s="270"/>
      <c r="I54" s="271">
        <f t="shared" si="7"/>
        <v>0</v>
      </c>
      <c r="K54" s="273"/>
      <c r="L54" s="274">
        <f t="shared" si="8"/>
        <v>0</v>
      </c>
      <c r="M54" s="275">
        <f t="shared" si="9"/>
        <v>0</v>
      </c>
      <c r="O54" s="462"/>
      <c r="P54" s="271">
        <f t="shared" si="11"/>
        <v>0</v>
      </c>
    </row>
    <row r="55" spans="1:16" s="272" customFormat="1" ht="30" x14ac:dyDescent="0.25">
      <c r="A55" s="267"/>
      <c r="B55" s="267"/>
      <c r="C55" s="438">
        <v>23</v>
      </c>
      <c r="D55" s="408" t="s">
        <v>350</v>
      </c>
      <c r="E55" s="252" t="s">
        <v>26</v>
      </c>
      <c r="F55" s="268"/>
      <c r="G55" s="269"/>
      <c r="H55" s="270"/>
      <c r="I55" s="271">
        <f t="shared" si="7"/>
        <v>0</v>
      </c>
      <c r="K55" s="273"/>
      <c r="L55" s="274">
        <f t="shared" si="8"/>
        <v>0</v>
      </c>
      <c r="M55" s="275">
        <f t="shared" si="9"/>
        <v>0</v>
      </c>
      <c r="O55" s="462"/>
      <c r="P55" s="271">
        <f t="shared" si="11"/>
        <v>0</v>
      </c>
    </row>
    <row r="56" spans="1:16" s="272" customFormat="1" ht="30" x14ac:dyDescent="0.25">
      <c r="A56" s="267"/>
      <c r="B56" s="267"/>
      <c r="C56" s="438">
        <v>24</v>
      </c>
      <c r="D56" s="408" t="s">
        <v>349</v>
      </c>
      <c r="E56" s="252" t="s">
        <v>185</v>
      </c>
      <c r="F56" s="268"/>
      <c r="G56" s="269"/>
      <c r="H56" s="270"/>
      <c r="I56" s="271">
        <f t="shared" si="7"/>
        <v>0</v>
      </c>
      <c r="K56" s="273"/>
      <c r="L56" s="274">
        <f t="shared" si="8"/>
        <v>0</v>
      </c>
      <c r="M56" s="275">
        <f t="shared" si="9"/>
        <v>0</v>
      </c>
      <c r="O56" s="462"/>
      <c r="P56" s="271">
        <f t="shared" si="11"/>
        <v>0</v>
      </c>
    </row>
    <row r="57" spans="1:16" s="272" customFormat="1" ht="30" x14ac:dyDescent="0.25">
      <c r="A57" s="267"/>
      <c r="B57" s="267"/>
      <c r="C57" s="438">
        <v>25</v>
      </c>
      <c r="D57" s="408" t="s">
        <v>399</v>
      </c>
      <c r="E57" s="252" t="s">
        <v>26</v>
      </c>
      <c r="F57" s="268"/>
      <c r="G57" s="269"/>
      <c r="H57" s="270"/>
      <c r="I57" s="271">
        <f t="shared" si="7"/>
        <v>0</v>
      </c>
      <c r="K57" s="273"/>
      <c r="L57" s="274">
        <f t="shared" si="8"/>
        <v>0</v>
      </c>
      <c r="M57" s="275">
        <f t="shared" si="9"/>
        <v>0</v>
      </c>
      <c r="O57" s="462"/>
      <c r="P57" s="271">
        <f t="shared" si="11"/>
        <v>0</v>
      </c>
    </row>
    <row r="58" spans="1:16" s="272" customFormat="1" ht="30" x14ac:dyDescent="0.25">
      <c r="A58" s="267"/>
      <c r="B58" s="267"/>
      <c r="C58" s="438">
        <v>26</v>
      </c>
      <c r="D58" s="408" t="s">
        <v>348</v>
      </c>
      <c r="E58" s="252" t="s">
        <v>185</v>
      </c>
      <c r="F58" s="268"/>
      <c r="G58" s="269"/>
      <c r="H58" s="270"/>
      <c r="I58" s="271">
        <f t="shared" si="7"/>
        <v>0</v>
      </c>
      <c r="K58" s="273"/>
      <c r="L58" s="274">
        <f t="shared" si="8"/>
        <v>0</v>
      </c>
      <c r="M58" s="275">
        <f t="shared" ref="M58" si="12">H58*L58</f>
        <v>0</v>
      </c>
      <c r="O58" s="462"/>
      <c r="P58" s="271">
        <f t="shared" si="11"/>
        <v>0</v>
      </c>
    </row>
    <row r="59" spans="1:16" s="272" customFormat="1" ht="30" x14ac:dyDescent="0.25">
      <c r="A59" s="267"/>
      <c r="B59" s="267"/>
      <c r="C59" s="438">
        <v>27</v>
      </c>
      <c r="D59" s="408" t="s">
        <v>34</v>
      </c>
      <c r="E59" s="252" t="s">
        <v>26</v>
      </c>
      <c r="F59" s="268"/>
      <c r="G59" s="269"/>
      <c r="H59" s="270"/>
      <c r="I59" s="271">
        <f t="shared" si="7"/>
        <v>0</v>
      </c>
      <c r="K59" s="273"/>
      <c r="L59" s="274">
        <f t="shared" si="8"/>
        <v>0</v>
      </c>
      <c r="M59" s="275">
        <f>H59*L59</f>
        <v>0</v>
      </c>
      <c r="O59" s="462"/>
      <c r="P59" s="271">
        <f>H59*O59</f>
        <v>0</v>
      </c>
    </row>
    <row r="60" spans="1:16" s="272" customFormat="1" ht="15.6" x14ac:dyDescent="0.25">
      <c r="A60" s="308"/>
      <c r="B60" s="308"/>
      <c r="C60" s="357"/>
      <c r="D60" s="409"/>
      <c r="E60" s="309"/>
      <c r="F60" s="310"/>
      <c r="G60" s="311"/>
      <c r="H60" s="312"/>
      <c r="I60" s="271"/>
      <c r="K60" s="313"/>
      <c r="L60" s="274"/>
      <c r="M60" s="275"/>
      <c r="O60" s="463"/>
      <c r="P60" s="271"/>
    </row>
    <row r="61" spans="1:16" s="272" customFormat="1" ht="15.6" x14ac:dyDescent="0.25">
      <c r="A61" s="285">
        <v>2</v>
      </c>
      <c r="B61" s="285">
        <v>3</v>
      </c>
      <c r="C61" s="437"/>
      <c r="D61" s="406" t="s">
        <v>273</v>
      </c>
      <c r="E61" s="277"/>
      <c r="F61" s="278"/>
      <c r="G61" s="291"/>
      <c r="H61" s="287"/>
      <c r="I61" s="271"/>
      <c r="K61" s="289"/>
      <c r="L61" s="274"/>
      <c r="M61" s="275"/>
      <c r="O61" s="465"/>
      <c r="P61" s="271"/>
    </row>
    <row r="62" spans="1:16" s="272" customFormat="1" ht="15.6" x14ac:dyDescent="0.25">
      <c r="A62" s="285"/>
      <c r="B62" s="285"/>
      <c r="C62" s="437"/>
      <c r="D62" s="406"/>
      <c r="E62" s="277"/>
      <c r="F62" s="278"/>
      <c r="G62" s="291"/>
      <c r="H62" s="287"/>
      <c r="I62" s="271"/>
      <c r="K62" s="289"/>
      <c r="L62" s="274"/>
      <c r="M62" s="275"/>
      <c r="O62" s="465"/>
      <c r="P62" s="271"/>
    </row>
    <row r="63" spans="1:16" s="272" customFormat="1" ht="17.399999999999999" x14ac:dyDescent="0.25">
      <c r="A63" s="267"/>
      <c r="B63" s="267"/>
      <c r="C63" s="438">
        <v>1</v>
      </c>
      <c r="D63" s="408" t="s">
        <v>246</v>
      </c>
      <c r="E63" s="252" t="s">
        <v>186</v>
      </c>
      <c r="F63" s="268"/>
      <c r="G63" s="269"/>
      <c r="H63" s="270"/>
      <c r="I63" s="271">
        <f t="shared" ref="I63:I66" si="13">G63*H63</f>
        <v>0</v>
      </c>
      <c r="K63" s="273"/>
      <c r="L63" s="274">
        <f>G63+K63</f>
        <v>0</v>
      </c>
      <c r="M63" s="275">
        <f>H63*L63</f>
        <v>0</v>
      </c>
      <c r="O63" s="462"/>
      <c r="P63" s="271">
        <f>H63*O63</f>
        <v>0</v>
      </c>
    </row>
    <row r="64" spans="1:16" s="272" customFormat="1" ht="17.399999999999999" x14ac:dyDescent="0.25">
      <c r="A64" s="267"/>
      <c r="B64" s="267"/>
      <c r="C64" s="438">
        <v>3</v>
      </c>
      <c r="D64" s="408" t="s">
        <v>247</v>
      </c>
      <c r="E64" s="252" t="s">
        <v>186</v>
      </c>
      <c r="F64" s="268"/>
      <c r="G64" s="269"/>
      <c r="H64" s="270"/>
      <c r="I64" s="271">
        <f t="shared" si="13"/>
        <v>0</v>
      </c>
      <c r="K64" s="273"/>
      <c r="L64" s="274">
        <f>G64+K64</f>
        <v>0</v>
      </c>
      <c r="M64" s="275">
        <f>H64*L64</f>
        <v>0</v>
      </c>
      <c r="O64" s="462"/>
      <c r="P64" s="271">
        <f>H64*O64</f>
        <v>0</v>
      </c>
    </row>
    <row r="65" spans="1:16" s="272" customFormat="1" ht="17.399999999999999" x14ac:dyDescent="0.25">
      <c r="A65" s="267"/>
      <c r="B65" s="267"/>
      <c r="C65" s="438">
        <v>4</v>
      </c>
      <c r="D65" s="408" t="s">
        <v>35</v>
      </c>
      <c r="E65" s="252" t="s">
        <v>186</v>
      </c>
      <c r="F65" s="268"/>
      <c r="G65" s="269"/>
      <c r="H65" s="270"/>
      <c r="I65" s="271">
        <f t="shared" si="13"/>
        <v>0</v>
      </c>
      <c r="K65" s="273"/>
      <c r="L65" s="274">
        <f>G65+K65</f>
        <v>0</v>
      </c>
      <c r="M65" s="275">
        <f>H65*L65</f>
        <v>0</v>
      </c>
      <c r="O65" s="462"/>
      <c r="P65" s="271">
        <f>H65*O65</f>
        <v>0</v>
      </c>
    </row>
    <row r="66" spans="1:16" s="272" customFormat="1" ht="15.6" x14ac:dyDescent="0.25">
      <c r="A66" s="299"/>
      <c r="B66" s="299"/>
      <c r="C66" s="440">
        <v>5</v>
      </c>
      <c r="D66" s="413" t="s">
        <v>271</v>
      </c>
      <c r="E66" s="300" t="s">
        <v>272</v>
      </c>
      <c r="F66" s="268"/>
      <c r="G66" s="269"/>
      <c r="H66" s="270"/>
      <c r="I66" s="271">
        <f t="shared" si="13"/>
        <v>0</v>
      </c>
      <c r="K66" s="273"/>
      <c r="L66" s="274">
        <f>G66+K66</f>
        <v>0</v>
      </c>
      <c r="M66" s="275">
        <f>H66*L66</f>
        <v>0</v>
      </c>
      <c r="O66" s="462"/>
      <c r="P66" s="271">
        <f>H66*O66</f>
        <v>0</v>
      </c>
    </row>
    <row r="67" spans="1:16" s="272" customFormat="1" ht="15.6" x14ac:dyDescent="0.25">
      <c r="A67" s="301"/>
      <c r="B67" s="301"/>
      <c r="C67" s="441"/>
      <c r="D67" s="414"/>
      <c r="E67" s="302"/>
      <c r="F67" s="278"/>
      <c r="G67" s="291"/>
      <c r="H67" s="287"/>
      <c r="I67" s="271"/>
      <c r="K67" s="289"/>
      <c r="L67" s="274"/>
      <c r="M67" s="275"/>
      <c r="O67" s="465"/>
      <c r="P67" s="271"/>
    </row>
    <row r="68" spans="1:16" s="303" customFormat="1" ht="15.6" x14ac:dyDescent="0.25">
      <c r="A68" s="442" t="s">
        <v>152</v>
      </c>
      <c r="B68" s="442"/>
      <c r="C68" s="443"/>
      <c r="D68" s="399"/>
      <c r="E68" s="399"/>
      <c r="F68" s="399"/>
      <c r="G68" s="399"/>
      <c r="H68" s="399"/>
      <c r="I68" s="400"/>
      <c r="K68" s="304"/>
      <c r="L68" s="305"/>
      <c r="M68" s="306"/>
      <c r="O68" s="467"/>
      <c r="P68" s="307"/>
    </row>
    <row r="69" spans="1:16" s="303" customFormat="1" ht="15" customHeight="1" x14ac:dyDescent="0.25">
      <c r="A69" s="444" t="s">
        <v>156</v>
      </c>
      <c r="B69" s="445"/>
      <c r="C69" s="446"/>
      <c r="D69" s="367"/>
      <c r="E69" s="367"/>
      <c r="F69" s="367"/>
      <c r="G69" s="367"/>
      <c r="H69" s="367"/>
      <c r="I69" s="368"/>
      <c r="K69" s="304"/>
      <c r="L69" s="305"/>
      <c r="M69" s="306"/>
      <c r="O69" s="467"/>
      <c r="P69" s="307"/>
    </row>
    <row r="70" spans="1:16" s="272" customFormat="1" ht="30" x14ac:dyDescent="0.25">
      <c r="A70" s="285">
        <v>2</v>
      </c>
      <c r="B70" s="285">
        <v>4</v>
      </c>
      <c r="C70" s="437"/>
      <c r="D70" s="406" t="s">
        <v>379</v>
      </c>
      <c r="E70" s="277"/>
      <c r="F70" s="278"/>
      <c r="G70" s="291"/>
      <c r="H70" s="287"/>
      <c r="I70" s="271"/>
      <c r="K70" s="289"/>
      <c r="L70" s="274"/>
      <c r="M70" s="275"/>
      <c r="O70" s="465"/>
      <c r="P70" s="271"/>
    </row>
    <row r="71" spans="1:16" s="272" customFormat="1" ht="15.6" x14ac:dyDescent="0.25">
      <c r="A71" s="285"/>
      <c r="B71" s="285"/>
      <c r="C71" s="437"/>
      <c r="D71" s="406"/>
      <c r="E71" s="277"/>
      <c r="F71" s="278"/>
      <c r="G71" s="291"/>
      <c r="H71" s="287"/>
      <c r="I71" s="271"/>
      <c r="K71" s="289"/>
      <c r="L71" s="274"/>
      <c r="M71" s="275"/>
      <c r="O71" s="465"/>
      <c r="P71" s="271"/>
    </row>
    <row r="72" spans="1:16" s="272" customFormat="1" ht="45" x14ac:dyDescent="0.25">
      <c r="A72" s="267"/>
      <c r="B72" s="267"/>
      <c r="C72" s="438">
        <v>1</v>
      </c>
      <c r="D72" s="408" t="s">
        <v>352</v>
      </c>
      <c r="E72" s="252" t="s">
        <v>186</v>
      </c>
      <c r="F72" s="268"/>
      <c r="G72" s="269"/>
      <c r="H72" s="270"/>
      <c r="I72" s="271">
        <f>G72*H72</f>
        <v>0</v>
      </c>
      <c r="K72" s="273"/>
      <c r="L72" s="274">
        <f>G72+K72</f>
        <v>0</v>
      </c>
      <c r="M72" s="275">
        <f>H72*L72</f>
        <v>0</v>
      </c>
      <c r="O72" s="462"/>
      <c r="P72" s="271">
        <f>H72*O72</f>
        <v>0</v>
      </c>
    </row>
    <row r="73" spans="1:16" s="272" customFormat="1" ht="15.6" x14ac:dyDescent="0.25">
      <c r="A73" s="285"/>
      <c r="B73" s="285"/>
      <c r="C73" s="437"/>
      <c r="D73" s="406"/>
      <c r="E73" s="277"/>
      <c r="F73" s="278"/>
      <c r="G73" s="291"/>
      <c r="H73" s="287"/>
      <c r="I73" s="271"/>
      <c r="K73" s="289"/>
      <c r="L73" s="274"/>
      <c r="M73" s="275"/>
      <c r="O73" s="465"/>
      <c r="P73" s="271"/>
    </row>
    <row r="74" spans="1:16" s="303" customFormat="1" ht="15.6" x14ac:dyDescent="0.25">
      <c r="A74" s="442" t="s">
        <v>153</v>
      </c>
      <c r="B74" s="442"/>
      <c r="C74" s="443"/>
      <c r="D74" s="399"/>
      <c r="E74" s="399"/>
      <c r="F74" s="399"/>
      <c r="G74" s="399"/>
      <c r="H74" s="399"/>
      <c r="I74" s="400"/>
      <c r="K74" s="304"/>
      <c r="L74" s="305"/>
      <c r="M74" s="306"/>
      <c r="O74" s="467"/>
      <c r="P74" s="307"/>
    </row>
    <row r="75" spans="1:16" s="303" customFormat="1" ht="15" customHeight="1" x14ac:dyDescent="0.25">
      <c r="A75" s="444" t="s">
        <v>156</v>
      </c>
      <c r="B75" s="445"/>
      <c r="C75" s="446"/>
      <c r="D75" s="367"/>
      <c r="E75" s="367"/>
      <c r="F75" s="367"/>
      <c r="G75" s="367"/>
      <c r="H75" s="367"/>
      <c r="I75" s="368"/>
      <c r="K75" s="304"/>
      <c r="L75" s="305"/>
      <c r="M75" s="306"/>
      <c r="O75" s="467"/>
      <c r="P75" s="307"/>
    </row>
    <row r="76" spans="1:16" s="272" customFormat="1" ht="45" x14ac:dyDescent="0.25">
      <c r="A76" s="285">
        <v>2</v>
      </c>
      <c r="B76" s="285">
        <v>5</v>
      </c>
      <c r="C76" s="437"/>
      <c r="D76" s="406" t="s">
        <v>378</v>
      </c>
      <c r="E76" s="277"/>
      <c r="F76" s="278"/>
      <c r="G76" s="291"/>
      <c r="H76" s="287"/>
      <c r="I76" s="271"/>
      <c r="K76" s="289"/>
      <c r="L76" s="274"/>
      <c r="M76" s="275"/>
      <c r="O76" s="465"/>
      <c r="P76" s="271"/>
    </row>
    <row r="77" spans="1:16" s="272" customFormat="1" ht="15.6" x14ac:dyDescent="0.25">
      <c r="A77" s="285"/>
      <c r="B77" s="285"/>
      <c r="C77" s="437"/>
      <c r="D77" s="406"/>
      <c r="E77" s="277"/>
      <c r="F77" s="278"/>
      <c r="G77" s="291"/>
      <c r="H77" s="287"/>
      <c r="I77" s="271"/>
      <c r="K77" s="289"/>
      <c r="L77" s="274"/>
      <c r="M77" s="275"/>
      <c r="O77" s="465"/>
      <c r="P77" s="271"/>
    </row>
    <row r="78" spans="1:16" s="272" customFormat="1" ht="30" x14ac:dyDescent="0.25">
      <c r="A78" s="267"/>
      <c r="B78" s="267"/>
      <c r="C78" s="438">
        <v>1</v>
      </c>
      <c r="D78" s="408" t="s">
        <v>400</v>
      </c>
      <c r="E78" s="252" t="s">
        <v>186</v>
      </c>
      <c r="F78" s="268"/>
      <c r="G78" s="269"/>
      <c r="H78" s="270"/>
      <c r="I78" s="271">
        <f>G78*H78</f>
        <v>0</v>
      </c>
      <c r="K78" s="273"/>
      <c r="L78" s="274">
        <f>G78+K78</f>
        <v>0</v>
      </c>
      <c r="M78" s="275">
        <f>H78*L78</f>
        <v>0</v>
      </c>
      <c r="O78" s="462"/>
      <c r="P78" s="271">
        <f>H78*O78</f>
        <v>0</v>
      </c>
    </row>
    <row r="79" spans="1:16" s="272" customFormat="1" ht="30" x14ac:dyDescent="0.25">
      <c r="A79" s="267"/>
      <c r="B79" s="267"/>
      <c r="C79" s="438">
        <v>2</v>
      </c>
      <c r="D79" s="408" t="s">
        <v>401</v>
      </c>
      <c r="E79" s="252" t="s">
        <v>186</v>
      </c>
      <c r="F79" s="268"/>
      <c r="G79" s="269"/>
      <c r="H79" s="270"/>
      <c r="I79" s="271">
        <f>G79*H79</f>
        <v>0</v>
      </c>
      <c r="K79" s="273"/>
      <c r="L79" s="274">
        <f>G79+K79</f>
        <v>0</v>
      </c>
      <c r="M79" s="275">
        <f>H79*L79</f>
        <v>0</v>
      </c>
      <c r="O79" s="462"/>
      <c r="P79" s="271">
        <f>H79*O79</f>
        <v>0</v>
      </c>
    </row>
    <row r="80" spans="1:16" s="272" customFormat="1" ht="30" x14ac:dyDescent="0.25">
      <c r="A80" s="267"/>
      <c r="B80" s="267"/>
      <c r="C80" s="438">
        <v>3</v>
      </c>
      <c r="D80" s="408" t="s">
        <v>402</v>
      </c>
      <c r="E80" s="252" t="s">
        <v>186</v>
      </c>
      <c r="F80" s="268"/>
      <c r="G80" s="269"/>
      <c r="H80" s="270"/>
      <c r="I80" s="271">
        <f>G80*H80</f>
        <v>0</v>
      </c>
      <c r="K80" s="273"/>
      <c r="L80" s="274">
        <f>G80+K80</f>
        <v>0</v>
      </c>
      <c r="M80" s="275">
        <f>H80*L80</f>
        <v>0</v>
      </c>
      <c r="O80" s="462"/>
      <c r="P80" s="271">
        <f>H80*O80</f>
        <v>0</v>
      </c>
    </row>
    <row r="81" spans="1:16" s="272" customFormat="1" ht="30" x14ac:dyDescent="0.25">
      <c r="A81" s="267"/>
      <c r="B81" s="267"/>
      <c r="C81" s="438">
        <v>4</v>
      </c>
      <c r="D81" s="408" t="s">
        <v>313</v>
      </c>
      <c r="E81" s="252" t="s">
        <v>27</v>
      </c>
      <c r="F81" s="268"/>
      <c r="G81" s="269"/>
      <c r="H81" s="270"/>
      <c r="I81" s="271">
        <f>G81*H81</f>
        <v>0</v>
      </c>
      <c r="K81" s="273"/>
      <c r="L81" s="274">
        <f>G81+K81</f>
        <v>0</v>
      </c>
      <c r="M81" s="275">
        <f>H81*L81</f>
        <v>0</v>
      </c>
      <c r="O81" s="462"/>
      <c r="P81" s="271">
        <f>H81*O81</f>
        <v>0</v>
      </c>
    </row>
    <row r="82" spans="1:16" s="272" customFormat="1" ht="15.6" x14ac:dyDescent="0.25">
      <c r="A82" s="285"/>
      <c r="B82" s="285"/>
      <c r="C82" s="437"/>
      <c r="D82" s="406"/>
      <c r="E82" s="277"/>
      <c r="F82" s="278"/>
      <c r="G82" s="291"/>
      <c r="H82" s="287"/>
      <c r="I82" s="271"/>
      <c r="K82" s="289"/>
      <c r="L82" s="274"/>
      <c r="M82" s="275"/>
      <c r="O82" s="465"/>
      <c r="P82" s="271"/>
    </row>
    <row r="83" spans="1:16" s="272" customFormat="1" ht="30" x14ac:dyDescent="0.25">
      <c r="A83" s="285">
        <v>2</v>
      </c>
      <c r="B83" s="285">
        <v>6</v>
      </c>
      <c r="C83" s="437"/>
      <c r="D83" s="406" t="s">
        <v>178</v>
      </c>
      <c r="E83" s="277"/>
      <c r="F83" s="278"/>
      <c r="G83" s="291"/>
      <c r="H83" s="287"/>
      <c r="I83" s="271"/>
      <c r="K83" s="289"/>
      <c r="L83" s="274"/>
      <c r="M83" s="275"/>
      <c r="O83" s="465"/>
      <c r="P83" s="271"/>
    </row>
    <row r="84" spans="1:16" s="272" customFormat="1" ht="15.6" x14ac:dyDescent="0.25">
      <c r="A84" s="285"/>
      <c r="B84" s="285"/>
      <c r="C84" s="437"/>
      <c r="D84" s="406"/>
      <c r="E84" s="277"/>
      <c r="F84" s="278"/>
      <c r="G84" s="291"/>
      <c r="H84" s="287"/>
      <c r="I84" s="271"/>
      <c r="K84" s="289"/>
      <c r="L84" s="274"/>
      <c r="M84" s="275"/>
      <c r="O84" s="465"/>
      <c r="P84" s="271"/>
    </row>
    <row r="85" spans="1:16" s="272" customFormat="1" ht="17.399999999999999" x14ac:dyDescent="0.25">
      <c r="A85" s="267"/>
      <c r="B85" s="267"/>
      <c r="C85" s="438">
        <v>1</v>
      </c>
      <c r="D85" s="408" t="s">
        <v>154</v>
      </c>
      <c r="E85" s="252" t="s">
        <v>186</v>
      </c>
      <c r="F85" s="268"/>
      <c r="G85" s="269"/>
      <c r="H85" s="270"/>
      <c r="I85" s="271">
        <f>G85*H85</f>
        <v>0</v>
      </c>
      <c r="K85" s="273"/>
      <c r="L85" s="274">
        <f>G85+K85</f>
        <v>0</v>
      </c>
      <c r="M85" s="275">
        <f>H85*L85</f>
        <v>0</v>
      </c>
      <c r="O85" s="462"/>
      <c r="P85" s="271">
        <f>H85*O85</f>
        <v>0</v>
      </c>
    </row>
    <row r="86" spans="1:16" s="272" customFormat="1" ht="15.6" x14ac:dyDescent="0.25">
      <c r="A86" s="267"/>
      <c r="B86" s="267"/>
      <c r="C86" s="438">
        <v>2</v>
      </c>
      <c r="D86" s="408" t="s">
        <v>300</v>
      </c>
      <c r="E86" s="252" t="s">
        <v>27</v>
      </c>
      <c r="F86" s="268"/>
      <c r="G86" s="269"/>
      <c r="H86" s="270"/>
      <c r="I86" s="271">
        <f>G86*H86</f>
        <v>0</v>
      </c>
      <c r="K86" s="273"/>
      <c r="L86" s="274">
        <f>G86+K86</f>
        <v>0</v>
      </c>
      <c r="M86" s="275">
        <f>H86*L86</f>
        <v>0</v>
      </c>
      <c r="O86" s="462"/>
      <c r="P86" s="271">
        <f>H86*O86</f>
        <v>0</v>
      </c>
    </row>
    <row r="87" spans="1:16" s="272" customFormat="1" ht="15.6" x14ac:dyDescent="0.25">
      <c r="A87" s="267"/>
      <c r="B87" s="267"/>
      <c r="C87" s="438">
        <v>3</v>
      </c>
      <c r="D87" s="408" t="s">
        <v>301</v>
      </c>
      <c r="E87" s="252" t="s">
        <v>27</v>
      </c>
      <c r="F87" s="268"/>
      <c r="G87" s="269"/>
      <c r="H87" s="270"/>
      <c r="I87" s="271">
        <f>G87*H87</f>
        <v>0</v>
      </c>
      <c r="K87" s="273"/>
      <c r="L87" s="274">
        <f>G87+K87</f>
        <v>0</v>
      </c>
      <c r="M87" s="275">
        <f>H87*L87</f>
        <v>0</v>
      </c>
      <c r="O87" s="462"/>
      <c r="P87" s="271">
        <f>H87*O87</f>
        <v>0</v>
      </c>
    </row>
    <row r="88" spans="1:16" s="272" customFormat="1" ht="15.6" x14ac:dyDescent="0.25">
      <c r="A88" s="308"/>
      <c r="B88" s="308"/>
      <c r="C88" s="357"/>
      <c r="D88" s="409"/>
      <c r="E88" s="309"/>
      <c r="F88" s="310"/>
      <c r="G88" s="311"/>
      <c r="H88" s="312"/>
      <c r="I88" s="271"/>
      <c r="K88" s="313"/>
      <c r="L88" s="274"/>
      <c r="M88" s="275"/>
      <c r="O88" s="463"/>
      <c r="P88" s="271"/>
    </row>
    <row r="89" spans="1:16" s="272" customFormat="1" ht="15.6" x14ac:dyDescent="0.25">
      <c r="A89" s="308">
        <v>2</v>
      </c>
      <c r="B89" s="308">
        <v>7</v>
      </c>
      <c r="C89" s="357"/>
      <c r="D89" s="409" t="s">
        <v>249</v>
      </c>
      <c r="E89" s="309"/>
      <c r="F89" s="310"/>
      <c r="G89" s="311"/>
      <c r="H89" s="312"/>
      <c r="I89" s="271"/>
      <c r="K89" s="313"/>
      <c r="L89" s="274"/>
      <c r="M89" s="275"/>
      <c r="O89" s="463"/>
      <c r="P89" s="271"/>
    </row>
    <row r="90" spans="1:16" s="272" customFormat="1" ht="15.6" x14ac:dyDescent="0.25">
      <c r="A90" s="308"/>
      <c r="B90" s="308"/>
      <c r="C90" s="357"/>
      <c r="D90" s="409"/>
      <c r="E90" s="309"/>
      <c r="F90" s="310"/>
      <c r="G90" s="311"/>
      <c r="H90" s="312"/>
      <c r="I90" s="271"/>
      <c r="K90" s="313"/>
      <c r="L90" s="274"/>
      <c r="M90" s="275"/>
      <c r="O90" s="463"/>
      <c r="P90" s="271"/>
    </row>
    <row r="91" spans="1:16" s="272" customFormat="1" ht="17.399999999999999" x14ac:dyDescent="0.25">
      <c r="A91" s="321"/>
      <c r="B91" s="267"/>
      <c r="C91" s="438">
        <v>1</v>
      </c>
      <c r="D91" s="408" t="s">
        <v>248</v>
      </c>
      <c r="E91" s="252" t="s">
        <v>185</v>
      </c>
      <c r="F91" s="268"/>
      <c r="G91" s="269"/>
      <c r="H91" s="270"/>
      <c r="I91" s="271">
        <f>G91*H91</f>
        <v>0</v>
      </c>
      <c r="K91" s="273"/>
      <c r="L91" s="274">
        <f>G91+K91</f>
        <v>0</v>
      </c>
      <c r="M91" s="275">
        <f>H91*L91</f>
        <v>0</v>
      </c>
      <c r="O91" s="462"/>
      <c r="P91" s="271">
        <f t="shared" ref="P91:P95" si="14">H91*O91</f>
        <v>0</v>
      </c>
    </row>
    <row r="92" spans="1:16" s="272" customFormat="1" ht="17.399999999999999" x14ac:dyDescent="0.25">
      <c r="A92" s="321"/>
      <c r="B92" s="267"/>
      <c r="C92" s="438">
        <v>2</v>
      </c>
      <c r="D92" s="408" t="s">
        <v>314</v>
      </c>
      <c r="E92" s="252" t="s">
        <v>185</v>
      </c>
      <c r="F92" s="268"/>
      <c r="G92" s="269"/>
      <c r="H92" s="270"/>
      <c r="I92" s="271">
        <f t="shared" ref="I92:I95" si="15">G92*H92</f>
        <v>0</v>
      </c>
      <c r="K92" s="273"/>
      <c r="L92" s="274">
        <f t="shared" ref="L92:L94" si="16">G92+K92</f>
        <v>0</v>
      </c>
      <c r="M92" s="275">
        <f t="shared" ref="M92:M95" si="17">H92*L92</f>
        <v>0</v>
      </c>
      <c r="O92" s="462"/>
      <c r="P92" s="271">
        <f t="shared" si="14"/>
        <v>0</v>
      </c>
    </row>
    <row r="93" spans="1:16" s="272" customFormat="1" ht="17.399999999999999" x14ac:dyDescent="0.25">
      <c r="A93" s="321"/>
      <c r="B93" s="267"/>
      <c r="C93" s="438">
        <v>3</v>
      </c>
      <c r="D93" s="408" t="s">
        <v>267</v>
      </c>
      <c r="E93" s="252" t="s">
        <v>185</v>
      </c>
      <c r="F93" s="268"/>
      <c r="G93" s="269"/>
      <c r="H93" s="270"/>
      <c r="I93" s="271">
        <f t="shared" si="15"/>
        <v>0</v>
      </c>
      <c r="K93" s="273"/>
      <c r="L93" s="274">
        <f t="shared" si="16"/>
        <v>0</v>
      </c>
      <c r="M93" s="275">
        <f t="shared" si="17"/>
        <v>0</v>
      </c>
      <c r="O93" s="462"/>
      <c r="P93" s="271">
        <f t="shared" si="14"/>
        <v>0</v>
      </c>
    </row>
    <row r="94" spans="1:16" s="272" customFormat="1" ht="17.399999999999999" x14ac:dyDescent="0.25">
      <c r="A94" s="321"/>
      <c r="B94" s="267"/>
      <c r="C94" s="438">
        <v>4</v>
      </c>
      <c r="D94" s="408" t="s">
        <v>315</v>
      </c>
      <c r="E94" s="252" t="s">
        <v>185</v>
      </c>
      <c r="F94" s="268"/>
      <c r="G94" s="269"/>
      <c r="H94" s="270"/>
      <c r="I94" s="271">
        <f t="shared" si="15"/>
        <v>0</v>
      </c>
      <c r="K94" s="273"/>
      <c r="L94" s="274">
        <f t="shared" si="16"/>
        <v>0</v>
      </c>
      <c r="M94" s="275">
        <f t="shared" si="17"/>
        <v>0</v>
      </c>
      <c r="O94" s="462"/>
      <c r="P94" s="271">
        <f t="shared" si="14"/>
        <v>0</v>
      </c>
    </row>
    <row r="95" spans="1:16" s="272" customFormat="1" ht="15.6" x14ac:dyDescent="0.25">
      <c r="A95" s="321"/>
      <c r="B95" s="267"/>
      <c r="C95" s="438">
        <v>5</v>
      </c>
      <c r="D95" s="408" t="s">
        <v>250</v>
      </c>
      <c r="E95" s="252" t="s">
        <v>21</v>
      </c>
      <c r="F95" s="268"/>
      <c r="G95" s="269"/>
      <c r="H95" s="270"/>
      <c r="I95" s="271">
        <f t="shared" si="15"/>
        <v>0</v>
      </c>
      <c r="K95" s="273"/>
      <c r="L95" s="274">
        <f>G95+K95</f>
        <v>0</v>
      </c>
      <c r="M95" s="275">
        <f t="shared" si="17"/>
        <v>0</v>
      </c>
      <c r="O95" s="462"/>
      <c r="P95" s="271">
        <f t="shared" si="14"/>
        <v>0</v>
      </c>
    </row>
    <row r="96" spans="1:16" s="272" customFormat="1" ht="15.6" x14ac:dyDescent="0.25">
      <c r="A96" s="285"/>
      <c r="B96" s="285"/>
      <c r="C96" s="357"/>
      <c r="D96" s="406"/>
      <c r="E96" s="277"/>
      <c r="F96" s="278"/>
      <c r="G96" s="291"/>
      <c r="H96" s="287"/>
      <c r="I96" s="271"/>
      <c r="K96" s="289"/>
      <c r="L96" s="274"/>
      <c r="M96" s="275"/>
      <c r="O96" s="465"/>
      <c r="P96" s="271"/>
    </row>
    <row r="97" spans="1:16" s="272" customFormat="1" ht="16.2" thickBot="1" x14ac:dyDescent="0.3">
      <c r="A97" s="285"/>
      <c r="B97" s="285"/>
      <c r="C97" s="437"/>
      <c r="D97" s="405" t="s">
        <v>24</v>
      </c>
      <c r="E97" s="277"/>
      <c r="F97" s="278"/>
      <c r="G97" s="291"/>
      <c r="H97" s="287"/>
      <c r="I97" s="292">
        <f>SUM(I17:I96)</f>
        <v>0</v>
      </c>
      <c r="K97" s="289"/>
      <c r="L97" s="287"/>
      <c r="M97" s="292">
        <f>SUM(M17:M96)</f>
        <v>0</v>
      </c>
      <c r="O97" s="465"/>
      <c r="P97" s="292">
        <f>SUM(P17:P96)</f>
        <v>0</v>
      </c>
    </row>
    <row r="98" spans="1:16" s="272" customFormat="1" ht="15.6" x14ac:dyDescent="0.25">
      <c r="A98" s="285"/>
      <c r="B98" s="285"/>
      <c r="C98" s="437"/>
      <c r="D98" s="406"/>
      <c r="E98" s="277"/>
      <c r="F98" s="278"/>
      <c r="G98" s="291"/>
      <c r="H98" s="287"/>
      <c r="I98" s="294"/>
      <c r="K98" s="289"/>
      <c r="L98" s="274"/>
      <c r="M98" s="295"/>
      <c r="O98" s="465"/>
      <c r="P98" s="294"/>
    </row>
    <row r="99" spans="1:16" s="272" customFormat="1" ht="15.6" x14ac:dyDescent="0.25">
      <c r="A99" s="276">
        <v>3</v>
      </c>
      <c r="B99" s="276"/>
      <c r="C99" s="437"/>
      <c r="D99" s="405" t="s">
        <v>2</v>
      </c>
      <c r="E99" s="277"/>
      <c r="F99" s="278"/>
      <c r="G99" s="291"/>
      <c r="H99" s="287"/>
      <c r="I99" s="271"/>
      <c r="K99" s="289"/>
      <c r="L99" s="274"/>
      <c r="M99" s="275"/>
      <c r="O99" s="465"/>
      <c r="P99" s="271"/>
    </row>
    <row r="100" spans="1:16" s="272" customFormat="1" ht="15.6" x14ac:dyDescent="0.25">
      <c r="A100" s="276"/>
      <c r="B100" s="276"/>
      <c r="C100" s="437"/>
      <c r="D100" s="405"/>
      <c r="E100" s="277"/>
      <c r="F100" s="278"/>
      <c r="G100" s="291"/>
      <c r="H100" s="287"/>
      <c r="I100" s="271"/>
      <c r="K100" s="289"/>
      <c r="L100" s="274"/>
      <c r="M100" s="275"/>
      <c r="O100" s="465"/>
      <c r="P100" s="271"/>
    </row>
    <row r="101" spans="1:16" s="272" customFormat="1" ht="15.6" x14ac:dyDescent="0.25">
      <c r="A101" s="321"/>
      <c r="B101" s="267">
        <v>1</v>
      </c>
      <c r="C101" s="447"/>
      <c r="D101" s="408" t="s">
        <v>36</v>
      </c>
      <c r="E101" s="252"/>
      <c r="F101" s="268"/>
      <c r="G101" s="269"/>
      <c r="H101" s="270"/>
      <c r="I101" s="271">
        <f t="shared" ref="I101:I129" si="18">G101*H101</f>
        <v>0</v>
      </c>
      <c r="K101" s="273"/>
      <c r="L101" s="274">
        <f t="shared" ref="L101:L129" si="19">G101+K101</f>
        <v>0</v>
      </c>
      <c r="M101" s="275">
        <f t="shared" ref="M101:M129" si="20">H101*L101</f>
        <v>0</v>
      </c>
      <c r="O101" s="462"/>
      <c r="P101" s="271">
        <f t="shared" ref="P101:P129" si="21">H101*O101</f>
        <v>0</v>
      </c>
    </row>
    <row r="102" spans="1:16" s="272" customFormat="1" ht="15.6" x14ac:dyDescent="0.25">
      <c r="A102" s="321"/>
      <c r="B102" s="267"/>
      <c r="C102" s="438">
        <v>1</v>
      </c>
      <c r="D102" s="408" t="s">
        <v>375</v>
      </c>
      <c r="E102" s="252" t="s">
        <v>309</v>
      </c>
      <c r="F102" s="268"/>
      <c r="G102" s="269"/>
      <c r="H102" s="270"/>
      <c r="I102" s="271">
        <f t="shared" si="18"/>
        <v>0</v>
      </c>
      <c r="K102" s="273"/>
      <c r="L102" s="274">
        <f t="shared" si="19"/>
        <v>0</v>
      </c>
      <c r="M102" s="275">
        <f t="shared" si="20"/>
        <v>0</v>
      </c>
      <c r="O102" s="462"/>
      <c r="P102" s="271">
        <f t="shared" si="21"/>
        <v>0</v>
      </c>
    </row>
    <row r="103" spans="1:16" s="272" customFormat="1" ht="15.6" x14ac:dyDescent="0.25">
      <c r="A103" s="321"/>
      <c r="B103" s="267"/>
      <c r="C103" s="438">
        <v>2</v>
      </c>
      <c r="D103" s="408" t="s">
        <v>376</v>
      </c>
      <c r="E103" s="252" t="s">
        <v>309</v>
      </c>
      <c r="F103" s="268"/>
      <c r="G103" s="269"/>
      <c r="H103" s="270"/>
      <c r="I103" s="271">
        <f t="shared" si="18"/>
        <v>0</v>
      </c>
      <c r="K103" s="273"/>
      <c r="L103" s="274">
        <f t="shared" si="19"/>
        <v>0</v>
      </c>
      <c r="M103" s="275">
        <f t="shared" si="20"/>
        <v>0</v>
      </c>
      <c r="O103" s="462"/>
      <c r="P103" s="271">
        <f t="shared" si="21"/>
        <v>0</v>
      </c>
    </row>
    <row r="104" spans="1:16" s="272" customFormat="1" ht="30" x14ac:dyDescent="0.25">
      <c r="A104" s="317"/>
      <c r="B104" s="267">
        <v>2</v>
      </c>
      <c r="C104" s="447"/>
      <c r="D104" s="408" t="s">
        <v>37</v>
      </c>
      <c r="E104" s="252" t="s">
        <v>29</v>
      </c>
      <c r="F104" s="268"/>
      <c r="G104" s="269"/>
      <c r="H104" s="270"/>
      <c r="I104" s="271">
        <f t="shared" si="18"/>
        <v>0</v>
      </c>
      <c r="K104" s="273"/>
      <c r="L104" s="274">
        <f t="shared" si="19"/>
        <v>0</v>
      </c>
      <c r="M104" s="275">
        <f t="shared" si="20"/>
        <v>0</v>
      </c>
      <c r="O104" s="462"/>
      <c r="P104" s="271">
        <f t="shared" si="21"/>
        <v>0</v>
      </c>
    </row>
    <row r="105" spans="1:16" s="272" customFormat="1" ht="30" x14ac:dyDescent="0.25">
      <c r="A105" s="317"/>
      <c r="B105" s="267">
        <v>3</v>
      </c>
      <c r="C105" s="447"/>
      <c r="D105" s="408" t="s">
        <v>353</v>
      </c>
      <c r="E105" s="252" t="s">
        <v>29</v>
      </c>
      <c r="F105" s="268"/>
      <c r="G105" s="269"/>
      <c r="H105" s="270"/>
      <c r="I105" s="271">
        <f t="shared" si="18"/>
        <v>0</v>
      </c>
      <c r="K105" s="273"/>
      <c r="L105" s="274">
        <f t="shared" si="19"/>
        <v>0</v>
      </c>
      <c r="M105" s="275">
        <f t="shared" si="20"/>
        <v>0</v>
      </c>
      <c r="O105" s="462"/>
      <c r="P105" s="271">
        <f t="shared" si="21"/>
        <v>0</v>
      </c>
    </row>
    <row r="106" spans="1:16" s="272" customFormat="1" ht="15.6" x14ac:dyDescent="0.25">
      <c r="A106" s="317"/>
      <c r="B106" s="267">
        <v>4</v>
      </c>
      <c r="C106" s="447"/>
      <c r="D106" s="408" t="s">
        <v>38</v>
      </c>
      <c r="E106" s="252" t="s">
        <v>29</v>
      </c>
      <c r="F106" s="268"/>
      <c r="G106" s="269"/>
      <c r="H106" s="270"/>
      <c r="I106" s="271">
        <f t="shared" si="18"/>
        <v>0</v>
      </c>
      <c r="K106" s="273"/>
      <c r="L106" s="274">
        <f t="shared" si="19"/>
        <v>0</v>
      </c>
      <c r="M106" s="275">
        <f t="shared" si="20"/>
        <v>0</v>
      </c>
      <c r="O106" s="462"/>
      <c r="P106" s="271">
        <f t="shared" si="21"/>
        <v>0</v>
      </c>
    </row>
    <row r="107" spans="1:16" s="272" customFormat="1" ht="15.6" x14ac:dyDescent="0.25">
      <c r="A107" s="317"/>
      <c r="B107" s="267">
        <v>5</v>
      </c>
      <c r="C107" s="447"/>
      <c r="D107" s="408" t="s">
        <v>316</v>
      </c>
      <c r="E107" s="252" t="s">
        <v>29</v>
      </c>
      <c r="F107" s="268"/>
      <c r="G107" s="269"/>
      <c r="H107" s="270"/>
      <c r="I107" s="271">
        <f t="shared" si="18"/>
        <v>0</v>
      </c>
      <c r="K107" s="273"/>
      <c r="L107" s="274">
        <f t="shared" si="19"/>
        <v>0</v>
      </c>
      <c r="M107" s="275">
        <f t="shared" si="20"/>
        <v>0</v>
      </c>
      <c r="O107" s="462"/>
      <c r="P107" s="271">
        <f t="shared" si="21"/>
        <v>0</v>
      </c>
    </row>
    <row r="108" spans="1:16" s="272" customFormat="1" ht="30" x14ac:dyDescent="0.25">
      <c r="A108" s="317"/>
      <c r="B108" s="267">
        <v>6</v>
      </c>
      <c r="C108" s="447"/>
      <c r="D108" s="408" t="s">
        <v>39</v>
      </c>
      <c r="E108" s="252" t="s">
        <v>29</v>
      </c>
      <c r="F108" s="268"/>
      <c r="G108" s="269"/>
      <c r="H108" s="270"/>
      <c r="I108" s="271">
        <f t="shared" si="18"/>
        <v>0</v>
      </c>
      <c r="K108" s="273"/>
      <c r="L108" s="274">
        <f t="shared" si="19"/>
        <v>0</v>
      </c>
      <c r="M108" s="275">
        <f t="shared" si="20"/>
        <v>0</v>
      </c>
      <c r="O108" s="462"/>
      <c r="P108" s="271">
        <f t="shared" si="21"/>
        <v>0</v>
      </c>
    </row>
    <row r="109" spans="1:16" s="272" customFormat="1" ht="30" x14ac:dyDescent="0.25">
      <c r="A109" s="317"/>
      <c r="B109" s="267">
        <v>7</v>
      </c>
      <c r="C109" s="447"/>
      <c r="D109" s="408" t="s">
        <v>252</v>
      </c>
      <c r="E109" s="252" t="s">
        <v>29</v>
      </c>
      <c r="F109" s="268"/>
      <c r="G109" s="269"/>
      <c r="H109" s="270"/>
      <c r="I109" s="271">
        <f t="shared" si="18"/>
        <v>0</v>
      </c>
      <c r="K109" s="273"/>
      <c r="L109" s="274">
        <f t="shared" si="19"/>
        <v>0</v>
      </c>
      <c r="M109" s="275">
        <f t="shared" si="20"/>
        <v>0</v>
      </c>
      <c r="O109" s="462"/>
      <c r="P109" s="271">
        <f t="shared" si="21"/>
        <v>0</v>
      </c>
    </row>
    <row r="110" spans="1:16" s="272" customFormat="1" ht="30" x14ac:dyDescent="0.25">
      <c r="A110" s="317"/>
      <c r="B110" s="267">
        <v>8</v>
      </c>
      <c r="C110" s="447"/>
      <c r="D110" s="408" t="s">
        <v>253</v>
      </c>
      <c r="E110" s="252" t="s">
        <v>29</v>
      </c>
      <c r="F110" s="268"/>
      <c r="G110" s="269"/>
      <c r="H110" s="270"/>
      <c r="I110" s="271">
        <f t="shared" si="18"/>
        <v>0</v>
      </c>
      <c r="K110" s="273"/>
      <c r="L110" s="274">
        <f t="shared" si="19"/>
        <v>0</v>
      </c>
      <c r="M110" s="275">
        <f t="shared" si="20"/>
        <v>0</v>
      </c>
      <c r="O110" s="462"/>
      <c r="P110" s="271">
        <f t="shared" si="21"/>
        <v>0</v>
      </c>
    </row>
    <row r="111" spans="1:16" s="272" customFormat="1" ht="30" x14ac:dyDescent="0.25">
      <c r="A111" s="267"/>
      <c r="B111" s="267">
        <v>9</v>
      </c>
      <c r="C111" s="447"/>
      <c r="D111" s="408" t="s">
        <v>317</v>
      </c>
      <c r="E111" s="252" t="s">
        <v>26</v>
      </c>
      <c r="F111" s="268"/>
      <c r="G111" s="269"/>
      <c r="H111" s="270"/>
      <c r="I111" s="271">
        <f t="shared" si="18"/>
        <v>0</v>
      </c>
      <c r="K111" s="273"/>
      <c r="L111" s="274">
        <f t="shared" si="19"/>
        <v>0</v>
      </c>
      <c r="M111" s="275">
        <f t="shared" si="20"/>
        <v>0</v>
      </c>
      <c r="O111" s="462"/>
      <c r="P111" s="271">
        <f t="shared" si="21"/>
        <v>0</v>
      </c>
    </row>
    <row r="112" spans="1:16" s="272" customFormat="1" ht="30" x14ac:dyDescent="0.25">
      <c r="A112" s="267"/>
      <c r="B112" s="267">
        <v>10</v>
      </c>
      <c r="C112" s="447"/>
      <c r="D112" s="408" t="s">
        <v>254</v>
      </c>
      <c r="E112" s="252" t="s">
        <v>26</v>
      </c>
      <c r="F112" s="268"/>
      <c r="G112" s="269"/>
      <c r="H112" s="270"/>
      <c r="I112" s="271">
        <f t="shared" si="18"/>
        <v>0</v>
      </c>
      <c r="K112" s="273"/>
      <c r="L112" s="274">
        <f t="shared" si="19"/>
        <v>0</v>
      </c>
      <c r="M112" s="275">
        <f t="shared" si="20"/>
        <v>0</v>
      </c>
      <c r="O112" s="462"/>
      <c r="P112" s="271">
        <f t="shared" si="21"/>
        <v>0</v>
      </c>
    </row>
    <row r="113" spans="1:16" s="272" customFormat="1" ht="30" x14ac:dyDescent="0.25">
      <c r="A113" s="267"/>
      <c r="B113" s="267">
        <v>11</v>
      </c>
      <c r="C113" s="447"/>
      <c r="D113" s="408" t="s">
        <v>318</v>
      </c>
      <c r="E113" s="252" t="s">
        <v>26</v>
      </c>
      <c r="F113" s="268"/>
      <c r="G113" s="269"/>
      <c r="H113" s="270"/>
      <c r="I113" s="271">
        <f t="shared" si="18"/>
        <v>0</v>
      </c>
      <c r="K113" s="273"/>
      <c r="L113" s="274">
        <f t="shared" si="19"/>
        <v>0</v>
      </c>
      <c r="M113" s="275">
        <f t="shared" si="20"/>
        <v>0</v>
      </c>
      <c r="O113" s="462"/>
      <c r="P113" s="271">
        <f t="shared" si="21"/>
        <v>0</v>
      </c>
    </row>
    <row r="114" spans="1:16" s="272" customFormat="1" ht="15.6" x14ac:dyDescent="0.25">
      <c r="A114" s="267"/>
      <c r="B114" s="267">
        <v>12</v>
      </c>
      <c r="C114" s="447"/>
      <c r="D114" s="408" t="s">
        <v>377</v>
      </c>
      <c r="E114" s="252" t="s">
        <v>29</v>
      </c>
      <c r="F114" s="268"/>
      <c r="G114" s="269"/>
      <c r="H114" s="270"/>
      <c r="I114" s="271">
        <f t="shared" si="18"/>
        <v>0</v>
      </c>
      <c r="K114" s="273"/>
      <c r="L114" s="274">
        <f t="shared" si="19"/>
        <v>0</v>
      </c>
      <c r="M114" s="275">
        <f t="shared" si="20"/>
        <v>0</v>
      </c>
      <c r="O114" s="462"/>
      <c r="P114" s="271">
        <f t="shared" si="21"/>
        <v>0</v>
      </c>
    </row>
    <row r="115" spans="1:16" s="272" customFormat="1" ht="15.6" x14ac:dyDescent="0.25">
      <c r="A115" s="267"/>
      <c r="B115" s="267">
        <v>13</v>
      </c>
      <c r="C115" s="447"/>
      <c r="D115" s="408" t="s">
        <v>40</v>
      </c>
      <c r="E115" s="252" t="s">
        <v>29</v>
      </c>
      <c r="F115" s="268"/>
      <c r="G115" s="269"/>
      <c r="H115" s="270"/>
      <c r="I115" s="271">
        <f t="shared" si="18"/>
        <v>0</v>
      </c>
      <c r="K115" s="273"/>
      <c r="L115" s="274">
        <f t="shared" si="19"/>
        <v>0</v>
      </c>
      <c r="M115" s="275">
        <f t="shared" si="20"/>
        <v>0</v>
      </c>
      <c r="O115" s="462"/>
      <c r="P115" s="271">
        <f t="shared" si="21"/>
        <v>0</v>
      </c>
    </row>
    <row r="116" spans="1:16" s="272" customFormat="1" ht="15.6" x14ac:dyDescent="0.25">
      <c r="A116" s="267"/>
      <c r="B116" s="267">
        <v>14</v>
      </c>
      <c r="C116" s="447"/>
      <c r="D116" s="408" t="s">
        <v>41</v>
      </c>
      <c r="E116" s="252" t="s">
        <v>29</v>
      </c>
      <c r="F116" s="268"/>
      <c r="G116" s="269"/>
      <c r="H116" s="270"/>
      <c r="I116" s="271">
        <f t="shared" si="18"/>
        <v>0</v>
      </c>
      <c r="K116" s="273"/>
      <c r="L116" s="274">
        <f t="shared" si="19"/>
        <v>0</v>
      </c>
      <c r="M116" s="275">
        <f t="shared" si="20"/>
        <v>0</v>
      </c>
      <c r="O116" s="462"/>
      <c r="P116" s="271">
        <f t="shared" si="21"/>
        <v>0</v>
      </c>
    </row>
    <row r="117" spans="1:16" s="272" customFormat="1" ht="31.5" customHeight="1" x14ac:dyDescent="0.25">
      <c r="A117" s="267"/>
      <c r="B117" s="267">
        <v>15</v>
      </c>
      <c r="C117" s="447"/>
      <c r="D117" s="408" t="s">
        <v>42</v>
      </c>
      <c r="E117" s="252" t="s">
        <v>29</v>
      </c>
      <c r="F117" s="268"/>
      <c r="G117" s="269"/>
      <c r="H117" s="270"/>
      <c r="I117" s="271">
        <f t="shared" si="18"/>
        <v>0</v>
      </c>
      <c r="K117" s="273"/>
      <c r="L117" s="274">
        <f t="shared" si="19"/>
        <v>0</v>
      </c>
      <c r="M117" s="275">
        <f t="shared" si="20"/>
        <v>0</v>
      </c>
      <c r="O117" s="462"/>
      <c r="P117" s="271">
        <f t="shared" si="21"/>
        <v>0</v>
      </c>
    </row>
    <row r="118" spans="1:16" s="272" customFormat="1" ht="15.6" x14ac:dyDescent="0.25">
      <c r="A118" s="267"/>
      <c r="B118" s="267">
        <v>16</v>
      </c>
      <c r="C118" s="438"/>
      <c r="D118" s="408" t="s">
        <v>28</v>
      </c>
      <c r="E118" s="252" t="s">
        <v>29</v>
      </c>
      <c r="F118" s="268"/>
      <c r="G118" s="269"/>
      <c r="H118" s="270"/>
      <c r="I118" s="271">
        <f t="shared" si="18"/>
        <v>0</v>
      </c>
      <c r="K118" s="273"/>
      <c r="L118" s="274">
        <f t="shared" si="19"/>
        <v>0</v>
      </c>
      <c r="M118" s="275">
        <f t="shared" si="20"/>
        <v>0</v>
      </c>
      <c r="O118" s="462"/>
      <c r="P118" s="271">
        <f t="shared" si="21"/>
        <v>0</v>
      </c>
    </row>
    <row r="119" spans="1:16" s="272" customFormat="1" ht="15.6" x14ac:dyDescent="0.25">
      <c r="A119" s="267"/>
      <c r="B119" s="267">
        <v>17</v>
      </c>
      <c r="C119" s="438"/>
      <c r="D119" s="408" t="s">
        <v>30</v>
      </c>
      <c r="E119" s="252" t="s">
        <v>29</v>
      </c>
      <c r="F119" s="268"/>
      <c r="G119" s="269"/>
      <c r="H119" s="270"/>
      <c r="I119" s="271">
        <f t="shared" si="18"/>
        <v>0</v>
      </c>
      <c r="K119" s="273"/>
      <c r="L119" s="274">
        <f t="shared" si="19"/>
        <v>0</v>
      </c>
      <c r="M119" s="275">
        <f t="shared" si="20"/>
        <v>0</v>
      </c>
      <c r="O119" s="462"/>
      <c r="P119" s="271">
        <f t="shared" si="21"/>
        <v>0</v>
      </c>
    </row>
    <row r="120" spans="1:16" s="272" customFormat="1" ht="15.6" x14ac:dyDescent="0.25">
      <c r="A120" s="267"/>
      <c r="B120" s="267">
        <v>18</v>
      </c>
      <c r="C120" s="438"/>
      <c r="D120" s="408" t="s">
        <v>31</v>
      </c>
      <c r="E120" s="252" t="s">
        <v>29</v>
      </c>
      <c r="F120" s="268"/>
      <c r="G120" s="269"/>
      <c r="H120" s="270"/>
      <c r="I120" s="271">
        <f t="shared" si="18"/>
        <v>0</v>
      </c>
      <c r="K120" s="273"/>
      <c r="L120" s="274">
        <f t="shared" si="19"/>
        <v>0</v>
      </c>
      <c r="M120" s="275">
        <f t="shared" si="20"/>
        <v>0</v>
      </c>
      <c r="O120" s="462"/>
      <c r="P120" s="271">
        <f t="shared" si="21"/>
        <v>0</v>
      </c>
    </row>
    <row r="121" spans="1:16" s="272" customFormat="1" ht="15.6" x14ac:dyDescent="0.25">
      <c r="A121" s="267"/>
      <c r="B121" s="267">
        <v>19</v>
      </c>
      <c r="C121" s="438"/>
      <c r="D121" s="408" t="s">
        <v>32</v>
      </c>
      <c r="E121" s="252" t="s">
        <v>29</v>
      </c>
      <c r="F121" s="268"/>
      <c r="G121" s="269"/>
      <c r="H121" s="270"/>
      <c r="I121" s="271">
        <f t="shared" si="18"/>
        <v>0</v>
      </c>
      <c r="K121" s="273"/>
      <c r="L121" s="274">
        <f t="shared" si="19"/>
        <v>0</v>
      </c>
      <c r="M121" s="275">
        <f t="shared" si="20"/>
        <v>0</v>
      </c>
      <c r="O121" s="462"/>
      <c r="P121" s="271">
        <f t="shared" si="21"/>
        <v>0</v>
      </c>
    </row>
    <row r="122" spans="1:16" s="272" customFormat="1" ht="15.6" x14ac:dyDescent="0.25">
      <c r="A122" s="267"/>
      <c r="B122" s="267">
        <v>20</v>
      </c>
      <c r="C122" s="438"/>
      <c r="D122" s="408" t="s">
        <v>33</v>
      </c>
      <c r="E122" s="252" t="s">
        <v>309</v>
      </c>
      <c r="F122" s="268"/>
      <c r="G122" s="269"/>
      <c r="H122" s="270"/>
      <c r="I122" s="271">
        <f t="shared" si="18"/>
        <v>0</v>
      </c>
      <c r="K122" s="273"/>
      <c r="L122" s="274">
        <f t="shared" si="19"/>
        <v>0</v>
      </c>
      <c r="M122" s="275">
        <f t="shared" si="20"/>
        <v>0</v>
      </c>
      <c r="O122" s="462"/>
      <c r="P122" s="271">
        <f t="shared" si="21"/>
        <v>0</v>
      </c>
    </row>
    <row r="123" spans="1:16" s="272" customFormat="1" ht="15.6" x14ac:dyDescent="0.25">
      <c r="A123" s="267"/>
      <c r="B123" s="267">
        <v>21</v>
      </c>
      <c r="C123" s="438"/>
      <c r="D123" s="408" t="s">
        <v>319</v>
      </c>
      <c r="E123" s="252" t="s">
        <v>29</v>
      </c>
      <c r="F123" s="268"/>
      <c r="G123" s="269"/>
      <c r="H123" s="270"/>
      <c r="I123" s="271">
        <f t="shared" si="18"/>
        <v>0</v>
      </c>
      <c r="K123" s="273"/>
      <c r="L123" s="274">
        <f t="shared" si="19"/>
        <v>0</v>
      </c>
      <c r="M123" s="275">
        <f t="shared" si="20"/>
        <v>0</v>
      </c>
      <c r="O123" s="462"/>
      <c r="P123" s="271">
        <f t="shared" si="21"/>
        <v>0</v>
      </c>
    </row>
    <row r="124" spans="1:16" s="272" customFormat="1" ht="15.6" x14ac:dyDescent="0.25">
      <c r="A124" s="267"/>
      <c r="B124" s="267">
        <v>22</v>
      </c>
      <c r="C124" s="438"/>
      <c r="D124" s="408" t="s">
        <v>320</v>
      </c>
      <c r="E124" s="252" t="s">
        <v>29</v>
      </c>
      <c r="F124" s="268"/>
      <c r="G124" s="269"/>
      <c r="H124" s="270"/>
      <c r="I124" s="271">
        <f t="shared" si="18"/>
        <v>0</v>
      </c>
      <c r="K124" s="273"/>
      <c r="L124" s="274">
        <f t="shared" si="19"/>
        <v>0</v>
      </c>
      <c r="M124" s="275">
        <f t="shared" si="20"/>
        <v>0</v>
      </c>
      <c r="O124" s="462"/>
      <c r="P124" s="271">
        <f t="shared" si="21"/>
        <v>0</v>
      </c>
    </row>
    <row r="125" spans="1:16" s="272" customFormat="1" ht="17.399999999999999" x14ac:dyDescent="0.25">
      <c r="A125" s="267"/>
      <c r="B125" s="267">
        <v>23</v>
      </c>
      <c r="C125" s="438"/>
      <c r="D125" s="408" t="s">
        <v>255</v>
      </c>
      <c r="E125" s="252" t="s">
        <v>186</v>
      </c>
      <c r="F125" s="268"/>
      <c r="G125" s="269"/>
      <c r="H125" s="270"/>
      <c r="I125" s="271">
        <f t="shared" si="18"/>
        <v>0</v>
      </c>
      <c r="K125" s="273"/>
      <c r="L125" s="274">
        <f t="shared" si="19"/>
        <v>0</v>
      </c>
      <c r="M125" s="275">
        <f t="shared" si="20"/>
        <v>0</v>
      </c>
      <c r="O125" s="462"/>
      <c r="P125" s="271">
        <f t="shared" si="21"/>
        <v>0</v>
      </c>
    </row>
    <row r="126" spans="1:16" s="272" customFormat="1" ht="17.399999999999999" x14ac:dyDescent="0.25">
      <c r="A126" s="267"/>
      <c r="B126" s="267"/>
      <c r="C126" s="438">
        <v>1</v>
      </c>
      <c r="D126" s="408" t="s">
        <v>256</v>
      </c>
      <c r="E126" s="252" t="s">
        <v>186</v>
      </c>
      <c r="F126" s="268"/>
      <c r="G126" s="269"/>
      <c r="H126" s="270"/>
      <c r="I126" s="271">
        <f t="shared" si="18"/>
        <v>0</v>
      </c>
      <c r="K126" s="273"/>
      <c r="L126" s="274">
        <f t="shared" si="19"/>
        <v>0</v>
      </c>
      <c r="M126" s="275">
        <f t="shared" si="20"/>
        <v>0</v>
      </c>
      <c r="O126" s="462"/>
      <c r="P126" s="271">
        <f t="shared" si="21"/>
        <v>0</v>
      </c>
    </row>
    <row r="127" spans="1:16" s="272" customFormat="1" ht="17.399999999999999" x14ac:dyDescent="0.25">
      <c r="A127" s="267"/>
      <c r="B127" s="267"/>
      <c r="C127" s="438">
        <v>2</v>
      </c>
      <c r="D127" s="408" t="s">
        <v>257</v>
      </c>
      <c r="E127" s="252" t="s">
        <v>186</v>
      </c>
      <c r="F127" s="268"/>
      <c r="G127" s="269"/>
      <c r="H127" s="270"/>
      <c r="I127" s="271">
        <f t="shared" si="18"/>
        <v>0</v>
      </c>
      <c r="K127" s="273"/>
      <c r="L127" s="274">
        <f t="shared" si="19"/>
        <v>0</v>
      </c>
      <c r="M127" s="275">
        <f t="shared" si="20"/>
        <v>0</v>
      </c>
      <c r="O127" s="462"/>
      <c r="P127" s="271">
        <f t="shared" si="21"/>
        <v>0</v>
      </c>
    </row>
    <row r="128" spans="1:16" s="272" customFormat="1" ht="17.399999999999999" x14ac:dyDescent="0.25">
      <c r="A128" s="267"/>
      <c r="B128" s="267"/>
      <c r="C128" s="438">
        <v>3</v>
      </c>
      <c r="D128" s="408" t="s">
        <v>403</v>
      </c>
      <c r="E128" s="252" t="s">
        <v>186</v>
      </c>
      <c r="F128" s="268"/>
      <c r="G128" s="269"/>
      <c r="H128" s="270"/>
      <c r="I128" s="271">
        <f t="shared" si="18"/>
        <v>0</v>
      </c>
      <c r="K128" s="273"/>
      <c r="L128" s="274">
        <f t="shared" si="19"/>
        <v>0</v>
      </c>
      <c r="M128" s="275">
        <f t="shared" si="20"/>
        <v>0</v>
      </c>
      <c r="O128" s="462"/>
      <c r="P128" s="271">
        <f t="shared" si="21"/>
        <v>0</v>
      </c>
    </row>
    <row r="129" spans="1:16" s="272" customFormat="1" ht="17.399999999999999" x14ac:dyDescent="0.25">
      <c r="A129" s="267"/>
      <c r="B129" s="267"/>
      <c r="C129" s="438">
        <v>4</v>
      </c>
      <c r="D129" s="408" t="s">
        <v>258</v>
      </c>
      <c r="E129" s="252" t="s">
        <v>186</v>
      </c>
      <c r="F129" s="268"/>
      <c r="G129" s="269"/>
      <c r="H129" s="270"/>
      <c r="I129" s="271">
        <f t="shared" si="18"/>
        <v>0</v>
      </c>
      <c r="K129" s="273"/>
      <c r="L129" s="274">
        <f t="shared" si="19"/>
        <v>0</v>
      </c>
      <c r="M129" s="275">
        <f t="shared" si="20"/>
        <v>0</v>
      </c>
      <c r="O129" s="462"/>
      <c r="P129" s="271">
        <f t="shared" si="21"/>
        <v>0</v>
      </c>
    </row>
    <row r="130" spans="1:16" s="272" customFormat="1" ht="15.6" x14ac:dyDescent="0.25">
      <c r="A130" s="314"/>
      <c r="B130" s="314"/>
      <c r="C130" s="437"/>
      <c r="D130" s="406"/>
      <c r="E130" s="315"/>
      <c r="F130" s="278"/>
      <c r="G130" s="291"/>
      <c r="H130" s="287"/>
      <c r="I130" s="271"/>
      <c r="K130" s="289"/>
      <c r="L130" s="274"/>
      <c r="M130" s="275"/>
      <c r="O130" s="465"/>
      <c r="P130" s="271"/>
    </row>
    <row r="131" spans="1:16" s="272" customFormat="1" ht="16.2" thickBot="1" x14ac:dyDescent="0.3">
      <c r="A131" s="285"/>
      <c r="B131" s="285"/>
      <c r="C131" s="448"/>
      <c r="D131" s="405" t="s">
        <v>43</v>
      </c>
      <c r="E131" s="277"/>
      <c r="F131" s="278"/>
      <c r="G131" s="291"/>
      <c r="H131" s="287"/>
      <c r="I131" s="292">
        <f>SUM(I100:I130)</f>
        <v>0</v>
      </c>
      <c r="K131" s="289"/>
      <c r="L131" s="287"/>
      <c r="M131" s="292">
        <f>SUM(M100:M130)</f>
        <v>0</v>
      </c>
      <c r="O131" s="465"/>
      <c r="P131" s="292">
        <f>SUM(P100:P130)</f>
        <v>0</v>
      </c>
    </row>
    <row r="132" spans="1:16" s="272" customFormat="1" ht="15.6" x14ac:dyDescent="0.25">
      <c r="A132" s="285"/>
      <c r="B132" s="285"/>
      <c r="C132" s="448"/>
      <c r="D132" s="406"/>
      <c r="E132" s="277"/>
      <c r="F132" s="278"/>
      <c r="G132" s="291"/>
      <c r="H132" s="287"/>
      <c r="I132" s="294"/>
      <c r="K132" s="289"/>
      <c r="L132" s="274"/>
      <c r="M132" s="295"/>
      <c r="O132" s="465"/>
      <c r="P132" s="294"/>
    </row>
    <row r="133" spans="1:16" s="272" customFormat="1" ht="15.6" x14ac:dyDescent="0.25">
      <c r="A133" s="276">
        <v>4</v>
      </c>
      <c r="B133" s="276"/>
      <c r="C133" s="437"/>
      <c r="D133" s="405" t="s">
        <v>3</v>
      </c>
      <c r="E133" s="316"/>
      <c r="F133" s="278"/>
      <c r="G133" s="291"/>
      <c r="H133" s="287"/>
      <c r="I133" s="271"/>
      <c r="K133" s="289"/>
      <c r="L133" s="274"/>
      <c r="M133" s="275"/>
      <c r="O133" s="465"/>
      <c r="P133" s="271"/>
    </row>
    <row r="134" spans="1:16" s="272" customFormat="1" ht="15.6" x14ac:dyDescent="0.25">
      <c r="A134" s="285"/>
      <c r="B134" s="285"/>
      <c r="C134" s="437"/>
      <c r="D134" s="406"/>
      <c r="E134" s="277"/>
      <c r="F134" s="278"/>
      <c r="G134" s="291"/>
      <c r="H134" s="287"/>
      <c r="I134" s="271"/>
      <c r="K134" s="289"/>
      <c r="L134" s="274"/>
      <c r="M134" s="275"/>
      <c r="O134" s="465"/>
      <c r="P134" s="271"/>
    </row>
    <row r="135" spans="1:16" s="318" customFormat="1" ht="30" x14ac:dyDescent="0.25">
      <c r="A135" s="317"/>
      <c r="B135" s="317">
        <v>1</v>
      </c>
      <c r="C135" s="438"/>
      <c r="D135" s="408" t="s">
        <v>259</v>
      </c>
      <c r="E135" s="252"/>
      <c r="F135" s="268"/>
      <c r="G135" s="269"/>
      <c r="H135" s="270"/>
      <c r="I135" s="271">
        <f>G135*H135</f>
        <v>0</v>
      </c>
      <c r="K135" s="273"/>
      <c r="L135" s="274">
        <f>G135+K135</f>
        <v>0</v>
      </c>
      <c r="M135" s="275">
        <f>H135*L135</f>
        <v>0</v>
      </c>
      <c r="O135" s="462"/>
      <c r="P135" s="271">
        <f>H135*O135</f>
        <v>0</v>
      </c>
    </row>
    <row r="136" spans="1:16" s="318" customFormat="1" ht="17.399999999999999" x14ac:dyDescent="0.25">
      <c r="A136" s="317"/>
      <c r="B136" s="317"/>
      <c r="C136" s="438">
        <v>1</v>
      </c>
      <c r="D136" s="408" t="s">
        <v>261</v>
      </c>
      <c r="E136" s="252" t="s">
        <v>186</v>
      </c>
      <c r="F136" s="268"/>
      <c r="G136" s="269"/>
      <c r="H136" s="270"/>
      <c r="I136" s="271">
        <f>G136*H136</f>
        <v>0</v>
      </c>
      <c r="K136" s="273"/>
      <c r="L136" s="274">
        <f>G136+K136</f>
        <v>0</v>
      </c>
      <c r="M136" s="275">
        <f>H136*L136</f>
        <v>0</v>
      </c>
      <c r="O136" s="462"/>
      <c r="P136" s="271">
        <f>H136*O136</f>
        <v>0</v>
      </c>
    </row>
    <row r="137" spans="1:16" s="318" customFormat="1" ht="17.399999999999999" x14ac:dyDescent="0.25">
      <c r="A137" s="317"/>
      <c r="B137" s="317"/>
      <c r="C137" s="438">
        <v>2</v>
      </c>
      <c r="D137" s="408" t="s">
        <v>260</v>
      </c>
      <c r="E137" s="252" t="s">
        <v>186</v>
      </c>
      <c r="F137" s="268"/>
      <c r="G137" s="269"/>
      <c r="H137" s="270"/>
      <c r="I137" s="271">
        <f>G137*H137</f>
        <v>0</v>
      </c>
      <c r="K137" s="273"/>
      <c r="L137" s="274">
        <f>G137+K137</f>
        <v>0</v>
      </c>
      <c r="M137" s="275">
        <f>H137*L137</f>
        <v>0</v>
      </c>
      <c r="O137" s="462"/>
      <c r="P137" s="271">
        <f>H137*O137</f>
        <v>0</v>
      </c>
    </row>
    <row r="138" spans="1:16" s="318" customFormat="1" ht="17.399999999999999" x14ac:dyDescent="0.25">
      <c r="A138" s="317"/>
      <c r="B138" s="317"/>
      <c r="C138" s="438">
        <v>3</v>
      </c>
      <c r="D138" s="408" t="s">
        <v>262</v>
      </c>
      <c r="E138" s="252" t="s">
        <v>186</v>
      </c>
      <c r="F138" s="268"/>
      <c r="G138" s="269"/>
      <c r="H138" s="270"/>
      <c r="I138" s="271">
        <f>G138*H138</f>
        <v>0</v>
      </c>
      <c r="K138" s="273"/>
      <c r="L138" s="274">
        <f>G138+K138</f>
        <v>0</v>
      </c>
      <c r="M138" s="275">
        <f>H138*L138</f>
        <v>0</v>
      </c>
      <c r="O138" s="462"/>
      <c r="P138" s="271">
        <f>H138*O138</f>
        <v>0</v>
      </c>
    </row>
    <row r="139" spans="1:16" s="318" customFormat="1" ht="15.6" x14ac:dyDescent="0.25">
      <c r="A139" s="276"/>
      <c r="B139" s="276"/>
      <c r="C139" s="437"/>
      <c r="D139" s="406"/>
      <c r="E139" s="277"/>
      <c r="F139" s="278"/>
      <c r="G139" s="291"/>
      <c r="H139" s="287"/>
      <c r="I139" s="319"/>
      <c r="K139" s="289"/>
      <c r="L139" s="274"/>
      <c r="M139" s="320"/>
      <c r="O139" s="465"/>
      <c r="P139" s="319"/>
    </row>
    <row r="140" spans="1:16" s="272" customFormat="1" ht="16.2" thickBot="1" x14ac:dyDescent="0.3">
      <c r="A140" s="314"/>
      <c r="B140" s="314"/>
      <c r="C140" s="448"/>
      <c r="D140" s="405" t="s">
        <v>43</v>
      </c>
      <c r="E140" s="277"/>
      <c r="F140" s="278"/>
      <c r="G140" s="291"/>
      <c r="H140" s="287"/>
      <c r="I140" s="292">
        <f>SUM(I134:I139)</f>
        <v>0</v>
      </c>
      <c r="K140" s="289"/>
      <c r="L140" s="287"/>
      <c r="M140" s="292">
        <f>SUM(M134:M139)</f>
        <v>0</v>
      </c>
      <c r="O140" s="465"/>
      <c r="P140" s="292">
        <f>SUM(P134:P139)</f>
        <v>0</v>
      </c>
    </row>
    <row r="141" spans="1:16" s="272" customFormat="1" ht="15.6" x14ac:dyDescent="0.25">
      <c r="A141" s="285"/>
      <c r="B141" s="285"/>
      <c r="C141" s="448"/>
      <c r="D141" s="406"/>
      <c r="E141" s="277"/>
      <c r="F141" s="278"/>
      <c r="G141" s="291"/>
      <c r="H141" s="287"/>
      <c r="I141" s="294"/>
      <c r="K141" s="289"/>
      <c r="L141" s="274"/>
      <c r="M141" s="295"/>
      <c r="O141" s="465"/>
      <c r="P141" s="294"/>
    </row>
    <row r="142" spans="1:16" s="272" customFormat="1" ht="15.6" x14ac:dyDescent="0.25">
      <c r="A142" s="276">
        <v>5</v>
      </c>
      <c r="B142" s="276"/>
      <c r="C142" s="437"/>
      <c r="D142" s="405" t="s">
        <v>4</v>
      </c>
      <c r="E142" s="316"/>
      <c r="F142" s="278"/>
      <c r="G142" s="291"/>
      <c r="H142" s="287"/>
      <c r="I142" s="271"/>
      <c r="K142" s="289"/>
      <c r="L142" s="274"/>
      <c r="M142" s="275"/>
      <c r="O142" s="465"/>
      <c r="P142" s="271"/>
    </row>
    <row r="143" spans="1:16" s="318" customFormat="1" ht="15.6" x14ac:dyDescent="0.25">
      <c r="A143" s="285"/>
      <c r="B143" s="285"/>
      <c r="C143" s="437"/>
      <c r="D143" s="405"/>
      <c r="E143" s="316"/>
      <c r="F143" s="278"/>
      <c r="G143" s="291"/>
      <c r="H143" s="287"/>
      <c r="I143" s="271"/>
      <c r="K143" s="289"/>
      <c r="L143" s="274"/>
      <c r="M143" s="275"/>
      <c r="O143" s="465"/>
      <c r="P143" s="271"/>
    </row>
    <row r="144" spans="1:16" s="272" customFormat="1" ht="30" x14ac:dyDescent="0.25">
      <c r="A144" s="321"/>
      <c r="B144" s="267">
        <v>1</v>
      </c>
      <c r="C144" s="447"/>
      <c r="D144" s="408" t="s">
        <v>354</v>
      </c>
      <c r="E144" s="252" t="s">
        <v>185</v>
      </c>
      <c r="F144" s="268"/>
      <c r="G144" s="269"/>
      <c r="H144" s="270"/>
      <c r="I144" s="271">
        <f t="shared" ref="I144:I151" si="22">G144*H144</f>
        <v>0</v>
      </c>
      <c r="K144" s="273"/>
      <c r="L144" s="274">
        <f t="shared" ref="L144:L151" si="23">G144+K144</f>
        <v>0</v>
      </c>
      <c r="M144" s="275">
        <f t="shared" ref="M144:M151" si="24">H144*L144</f>
        <v>0</v>
      </c>
      <c r="O144" s="462"/>
      <c r="P144" s="271">
        <f t="shared" ref="P144:P151" si="25">H144*O144</f>
        <v>0</v>
      </c>
    </row>
    <row r="145" spans="1:16" s="272" customFormat="1" ht="30" x14ac:dyDescent="0.25">
      <c r="A145" s="321"/>
      <c r="B145" s="267">
        <v>2</v>
      </c>
      <c r="C145" s="447"/>
      <c r="D145" s="408" t="s">
        <v>355</v>
      </c>
      <c r="E145" s="252" t="s">
        <v>185</v>
      </c>
      <c r="F145" s="268"/>
      <c r="G145" s="269"/>
      <c r="H145" s="270"/>
      <c r="I145" s="271">
        <f t="shared" si="22"/>
        <v>0</v>
      </c>
      <c r="K145" s="273"/>
      <c r="L145" s="274">
        <f t="shared" si="23"/>
        <v>0</v>
      </c>
      <c r="M145" s="275">
        <f t="shared" si="24"/>
        <v>0</v>
      </c>
      <c r="O145" s="462"/>
      <c r="P145" s="271">
        <f t="shared" si="25"/>
        <v>0</v>
      </c>
    </row>
    <row r="146" spans="1:16" s="272" customFormat="1" ht="30" x14ac:dyDescent="0.25">
      <c r="A146" s="267"/>
      <c r="B146" s="267">
        <v>3</v>
      </c>
      <c r="C146" s="447"/>
      <c r="D146" s="408" t="s">
        <v>356</v>
      </c>
      <c r="E146" s="252" t="s">
        <v>185</v>
      </c>
      <c r="F146" s="268"/>
      <c r="G146" s="269"/>
      <c r="H146" s="270"/>
      <c r="I146" s="271">
        <f t="shared" si="22"/>
        <v>0</v>
      </c>
      <c r="K146" s="273"/>
      <c r="L146" s="274">
        <f t="shared" si="23"/>
        <v>0</v>
      </c>
      <c r="M146" s="275">
        <f t="shared" si="24"/>
        <v>0</v>
      </c>
      <c r="O146" s="462"/>
      <c r="P146" s="271">
        <f t="shared" si="25"/>
        <v>0</v>
      </c>
    </row>
    <row r="147" spans="1:16" s="272" customFormat="1" ht="30" x14ac:dyDescent="0.25">
      <c r="A147" s="267"/>
      <c r="B147" s="267">
        <v>4</v>
      </c>
      <c r="C147" s="447"/>
      <c r="D147" s="408" t="s">
        <v>357</v>
      </c>
      <c r="E147" s="252" t="s">
        <v>185</v>
      </c>
      <c r="F147" s="268"/>
      <c r="G147" s="269"/>
      <c r="H147" s="270"/>
      <c r="I147" s="271">
        <f t="shared" si="22"/>
        <v>0</v>
      </c>
      <c r="K147" s="273"/>
      <c r="L147" s="274">
        <f t="shared" si="23"/>
        <v>0</v>
      </c>
      <c r="M147" s="275">
        <f t="shared" si="24"/>
        <v>0</v>
      </c>
      <c r="O147" s="462"/>
      <c r="P147" s="271">
        <f t="shared" si="25"/>
        <v>0</v>
      </c>
    </row>
    <row r="148" spans="1:16" s="272" customFormat="1" ht="30" x14ac:dyDescent="0.25">
      <c r="A148" s="267"/>
      <c r="B148" s="267">
        <v>5</v>
      </c>
      <c r="C148" s="447"/>
      <c r="D148" s="408" t="s">
        <v>358</v>
      </c>
      <c r="E148" s="252" t="s">
        <v>185</v>
      </c>
      <c r="F148" s="268"/>
      <c r="G148" s="269"/>
      <c r="H148" s="270"/>
      <c r="I148" s="271">
        <f t="shared" si="22"/>
        <v>0</v>
      </c>
      <c r="K148" s="273"/>
      <c r="L148" s="274">
        <f t="shared" si="23"/>
        <v>0</v>
      </c>
      <c r="M148" s="275">
        <f t="shared" si="24"/>
        <v>0</v>
      </c>
      <c r="O148" s="462"/>
      <c r="P148" s="271">
        <f t="shared" si="25"/>
        <v>0</v>
      </c>
    </row>
    <row r="149" spans="1:16" s="272" customFormat="1" ht="30" x14ac:dyDescent="0.25">
      <c r="A149" s="267"/>
      <c r="B149" s="267">
        <v>6</v>
      </c>
      <c r="C149" s="447"/>
      <c r="D149" s="408" t="s">
        <v>359</v>
      </c>
      <c r="E149" s="252" t="s">
        <v>185</v>
      </c>
      <c r="F149" s="268"/>
      <c r="G149" s="269"/>
      <c r="H149" s="270"/>
      <c r="I149" s="271">
        <f t="shared" si="22"/>
        <v>0</v>
      </c>
      <c r="K149" s="273"/>
      <c r="L149" s="274">
        <f t="shared" si="23"/>
        <v>0</v>
      </c>
      <c r="M149" s="275">
        <f t="shared" si="24"/>
        <v>0</v>
      </c>
      <c r="O149" s="462"/>
      <c r="P149" s="271">
        <f t="shared" si="25"/>
        <v>0</v>
      </c>
    </row>
    <row r="150" spans="1:16" s="272" customFormat="1" ht="30" x14ac:dyDescent="0.25">
      <c r="A150" s="267"/>
      <c r="B150" s="267">
        <v>7</v>
      </c>
      <c r="C150" s="447"/>
      <c r="D150" s="408" t="s">
        <v>44</v>
      </c>
      <c r="E150" s="252" t="s">
        <v>186</v>
      </c>
      <c r="F150" s="268"/>
      <c r="G150" s="269"/>
      <c r="H150" s="270"/>
      <c r="I150" s="271">
        <f t="shared" si="22"/>
        <v>0</v>
      </c>
      <c r="K150" s="273"/>
      <c r="L150" s="274">
        <f t="shared" si="23"/>
        <v>0</v>
      </c>
      <c r="M150" s="275">
        <f t="shared" si="24"/>
        <v>0</v>
      </c>
      <c r="O150" s="462"/>
      <c r="P150" s="271">
        <f t="shared" si="25"/>
        <v>0</v>
      </c>
    </row>
    <row r="151" spans="1:16" s="272" customFormat="1" ht="30" x14ac:dyDescent="0.25">
      <c r="A151" s="267"/>
      <c r="B151" s="267">
        <v>8</v>
      </c>
      <c r="C151" s="447"/>
      <c r="D151" s="408" t="s">
        <v>45</v>
      </c>
      <c r="E151" s="252" t="s">
        <v>186</v>
      </c>
      <c r="F151" s="268"/>
      <c r="G151" s="269"/>
      <c r="H151" s="270"/>
      <c r="I151" s="271">
        <f t="shared" si="22"/>
        <v>0</v>
      </c>
      <c r="K151" s="273"/>
      <c r="L151" s="274">
        <f t="shared" si="23"/>
        <v>0</v>
      </c>
      <c r="M151" s="275">
        <f t="shared" si="24"/>
        <v>0</v>
      </c>
      <c r="O151" s="462"/>
      <c r="P151" s="271">
        <f t="shared" si="25"/>
        <v>0</v>
      </c>
    </row>
    <row r="152" spans="1:16" s="272" customFormat="1" ht="15.6" x14ac:dyDescent="0.25">
      <c r="A152" s="285"/>
      <c r="B152" s="285"/>
      <c r="C152" s="437"/>
      <c r="D152" s="406"/>
      <c r="E152" s="277"/>
      <c r="F152" s="278"/>
      <c r="G152" s="291"/>
      <c r="H152" s="287"/>
      <c r="I152" s="319"/>
      <c r="K152" s="289"/>
      <c r="L152" s="274"/>
      <c r="M152" s="320"/>
      <c r="O152" s="465"/>
      <c r="P152" s="319"/>
    </row>
    <row r="153" spans="1:16" s="272" customFormat="1" ht="16.2" thickBot="1" x14ac:dyDescent="0.3">
      <c r="A153" s="285"/>
      <c r="B153" s="285"/>
      <c r="C153" s="437"/>
      <c r="D153" s="405" t="s">
        <v>43</v>
      </c>
      <c r="E153" s="277"/>
      <c r="F153" s="278"/>
      <c r="G153" s="291"/>
      <c r="H153" s="287"/>
      <c r="I153" s="292">
        <f>SUM(I143:I152)</f>
        <v>0</v>
      </c>
      <c r="K153" s="289"/>
      <c r="L153" s="287"/>
      <c r="M153" s="292">
        <f>SUM(M143:M152)</f>
        <v>0</v>
      </c>
      <c r="O153" s="465"/>
      <c r="P153" s="292">
        <f>SUM(P143:P152)</f>
        <v>0</v>
      </c>
    </row>
    <row r="154" spans="1:16" s="272" customFormat="1" ht="15.6" x14ac:dyDescent="0.25">
      <c r="A154" s="285"/>
      <c r="B154" s="285"/>
      <c r="C154" s="437"/>
      <c r="D154" s="405"/>
      <c r="E154" s="316"/>
      <c r="F154" s="278"/>
      <c r="G154" s="291"/>
      <c r="H154" s="287"/>
      <c r="I154" s="294"/>
      <c r="K154" s="289"/>
      <c r="L154" s="274"/>
      <c r="M154" s="295"/>
      <c r="O154" s="465"/>
      <c r="P154" s="294"/>
    </row>
    <row r="155" spans="1:16" s="272" customFormat="1" ht="15.6" x14ac:dyDescent="0.25">
      <c r="A155" s="276">
        <v>6</v>
      </c>
      <c r="B155" s="276"/>
      <c r="C155" s="437"/>
      <c r="D155" s="405" t="s">
        <v>46</v>
      </c>
      <c r="E155" s="316"/>
      <c r="F155" s="278"/>
      <c r="G155" s="291"/>
      <c r="H155" s="287"/>
      <c r="I155" s="271"/>
      <c r="K155" s="289"/>
      <c r="L155" s="274"/>
      <c r="M155" s="275"/>
      <c r="O155" s="465"/>
      <c r="P155" s="271"/>
    </row>
    <row r="156" spans="1:16" s="272" customFormat="1" ht="15.6" x14ac:dyDescent="0.25">
      <c r="A156" s="285"/>
      <c r="B156" s="285"/>
      <c r="C156" s="437"/>
      <c r="D156" s="405"/>
      <c r="E156" s="316"/>
      <c r="F156" s="278"/>
      <c r="G156" s="291"/>
      <c r="H156" s="287"/>
      <c r="I156" s="271"/>
      <c r="K156" s="289"/>
      <c r="L156" s="274"/>
      <c r="M156" s="275"/>
      <c r="O156" s="465"/>
      <c r="P156" s="271"/>
    </row>
    <row r="157" spans="1:16" s="272" customFormat="1" ht="17.399999999999999" x14ac:dyDescent="0.25">
      <c r="A157" s="267"/>
      <c r="B157" s="267">
        <v>1</v>
      </c>
      <c r="C157" s="447"/>
      <c r="D157" s="408" t="s">
        <v>47</v>
      </c>
      <c r="E157" s="252" t="s">
        <v>186</v>
      </c>
      <c r="F157" s="268"/>
      <c r="G157" s="269"/>
      <c r="H157" s="270"/>
      <c r="I157" s="271">
        <f t="shared" ref="I157:I162" si="26">G157*H157</f>
        <v>0</v>
      </c>
      <c r="K157" s="273"/>
      <c r="L157" s="274">
        <f t="shared" ref="L157:L162" si="27">G157+K157</f>
        <v>0</v>
      </c>
      <c r="M157" s="275">
        <f t="shared" ref="M157:M162" si="28">H157*L157</f>
        <v>0</v>
      </c>
      <c r="O157" s="462"/>
      <c r="P157" s="271">
        <f t="shared" ref="P157:P162" si="29">H157*O157</f>
        <v>0</v>
      </c>
    </row>
    <row r="158" spans="1:16" s="272" customFormat="1" ht="30" x14ac:dyDescent="0.25">
      <c r="A158" s="321"/>
      <c r="B158" s="267">
        <v>2</v>
      </c>
      <c r="C158" s="447"/>
      <c r="D158" s="408" t="s">
        <v>380</v>
      </c>
      <c r="E158" s="252" t="s">
        <v>186</v>
      </c>
      <c r="F158" s="268"/>
      <c r="G158" s="269"/>
      <c r="H158" s="270"/>
      <c r="I158" s="271">
        <f t="shared" si="26"/>
        <v>0</v>
      </c>
      <c r="K158" s="273"/>
      <c r="L158" s="274">
        <f t="shared" si="27"/>
        <v>0</v>
      </c>
      <c r="M158" s="275">
        <f t="shared" si="28"/>
        <v>0</v>
      </c>
      <c r="O158" s="462"/>
      <c r="P158" s="271">
        <f t="shared" si="29"/>
        <v>0</v>
      </c>
    </row>
    <row r="159" spans="1:16" s="272" customFormat="1" ht="30" x14ac:dyDescent="0.25">
      <c r="A159" s="267"/>
      <c r="B159" s="267">
        <v>3</v>
      </c>
      <c r="C159" s="447"/>
      <c r="D159" s="408" t="s">
        <v>360</v>
      </c>
      <c r="E159" s="252" t="s">
        <v>310</v>
      </c>
      <c r="F159" s="268"/>
      <c r="G159" s="269"/>
      <c r="H159" s="270"/>
      <c r="I159" s="271">
        <f t="shared" si="26"/>
        <v>0</v>
      </c>
      <c r="K159" s="273"/>
      <c r="L159" s="274">
        <f t="shared" si="27"/>
        <v>0</v>
      </c>
      <c r="M159" s="275">
        <f t="shared" si="28"/>
        <v>0</v>
      </c>
      <c r="O159" s="462"/>
      <c r="P159" s="271">
        <f t="shared" si="29"/>
        <v>0</v>
      </c>
    </row>
    <row r="160" spans="1:16" s="272" customFormat="1" ht="15.6" x14ac:dyDescent="0.25">
      <c r="A160" s="267"/>
      <c r="B160" s="267">
        <v>4</v>
      </c>
      <c r="C160" s="447"/>
      <c r="D160" s="408" t="s">
        <v>263</v>
      </c>
      <c r="E160" s="252" t="s">
        <v>29</v>
      </c>
      <c r="F160" s="268"/>
      <c r="G160" s="269"/>
      <c r="H160" s="270"/>
      <c r="I160" s="271">
        <f t="shared" si="26"/>
        <v>0</v>
      </c>
      <c r="K160" s="273"/>
      <c r="L160" s="274">
        <f t="shared" si="27"/>
        <v>0</v>
      </c>
      <c r="M160" s="275">
        <f t="shared" si="28"/>
        <v>0</v>
      </c>
      <c r="O160" s="462"/>
      <c r="P160" s="271">
        <f t="shared" si="29"/>
        <v>0</v>
      </c>
    </row>
    <row r="161" spans="1:16" s="272" customFormat="1" ht="17.399999999999999" x14ac:dyDescent="0.25">
      <c r="A161" s="267"/>
      <c r="B161" s="267">
        <v>5</v>
      </c>
      <c r="C161" s="447"/>
      <c r="D161" s="408" t="s">
        <v>48</v>
      </c>
      <c r="E161" s="252" t="s">
        <v>185</v>
      </c>
      <c r="F161" s="268"/>
      <c r="G161" s="269"/>
      <c r="H161" s="270"/>
      <c r="I161" s="271">
        <f t="shared" si="26"/>
        <v>0</v>
      </c>
      <c r="K161" s="273"/>
      <c r="L161" s="274">
        <f t="shared" si="27"/>
        <v>0</v>
      </c>
      <c r="M161" s="275">
        <f t="shared" si="28"/>
        <v>0</v>
      </c>
      <c r="O161" s="462"/>
      <c r="P161" s="271">
        <f t="shared" si="29"/>
        <v>0</v>
      </c>
    </row>
    <row r="162" spans="1:16" s="272" customFormat="1" ht="15.6" x14ac:dyDescent="0.25">
      <c r="A162" s="267"/>
      <c r="B162" s="267">
        <v>6</v>
      </c>
      <c r="C162" s="447"/>
      <c r="D162" s="408" t="s">
        <v>321</v>
      </c>
      <c r="E162" s="252" t="s">
        <v>311</v>
      </c>
      <c r="F162" s="268"/>
      <c r="G162" s="269"/>
      <c r="H162" s="270"/>
      <c r="I162" s="271">
        <f t="shared" si="26"/>
        <v>0</v>
      </c>
      <c r="K162" s="273"/>
      <c r="L162" s="274">
        <f t="shared" si="27"/>
        <v>0</v>
      </c>
      <c r="M162" s="275">
        <f t="shared" si="28"/>
        <v>0</v>
      </c>
      <c r="O162" s="462"/>
      <c r="P162" s="271">
        <f t="shared" si="29"/>
        <v>0</v>
      </c>
    </row>
    <row r="163" spans="1:16" s="272" customFormat="1" ht="15.6" x14ac:dyDescent="0.25">
      <c r="A163" s="285"/>
      <c r="B163" s="285"/>
      <c r="C163" s="437"/>
      <c r="D163" s="405"/>
      <c r="E163" s="316"/>
      <c r="F163" s="278"/>
      <c r="G163" s="291"/>
      <c r="H163" s="287"/>
      <c r="I163" s="319"/>
      <c r="K163" s="289"/>
      <c r="L163" s="274"/>
      <c r="M163" s="320"/>
      <c r="O163" s="465"/>
      <c r="P163" s="319"/>
    </row>
    <row r="164" spans="1:16" s="272" customFormat="1" ht="16.2" thickBot="1" x14ac:dyDescent="0.3">
      <c r="A164" s="285"/>
      <c r="B164" s="285"/>
      <c r="C164" s="437"/>
      <c r="D164" s="405" t="s">
        <v>43</v>
      </c>
      <c r="E164" s="316"/>
      <c r="F164" s="278"/>
      <c r="G164" s="291"/>
      <c r="H164" s="287"/>
      <c r="I164" s="292">
        <f>SUM(I156:I163)</f>
        <v>0</v>
      </c>
      <c r="K164" s="289"/>
      <c r="L164" s="287"/>
      <c r="M164" s="292">
        <f>SUM(M156:M163)</f>
        <v>0</v>
      </c>
      <c r="O164" s="465"/>
      <c r="P164" s="292">
        <f>SUM(P156:P163)</f>
        <v>0</v>
      </c>
    </row>
    <row r="165" spans="1:16" s="272" customFormat="1" ht="15.6" x14ac:dyDescent="0.25">
      <c r="A165" s="285"/>
      <c r="B165" s="285"/>
      <c r="C165" s="437"/>
      <c r="D165" s="405"/>
      <c r="E165" s="316"/>
      <c r="F165" s="278"/>
      <c r="G165" s="291"/>
      <c r="H165" s="287"/>
      <c r="I165" s="294"/>
      <c r="K165" s="289"/>
      <c r="L165" s="274"/>
      <c r="M165" s="295"/>
      <c r="O165" s="465"/>
      <c r="P165" s="294"/>
    </row>
    <row r="166" spans="1:16" s="272" customFormat="1" ht="15.6" x14ac:dyDescent="0.25">
      <c r="A166" s="276">
        <v>7</v>
      </c>
      <c r="B166" s="276"/>
      <c r="C166" s="437"/>
      <c r="D166" s="405" t="s">
        <v>5</v>
      </c>
      <c r="E166" s="277"/>
      <c r="F166" s="278"/>
      <c r="G166" s="291"/>
      <c r="H166" s="287"/>
      <c r="I166" s="271"/>
      <c r="K166" s="289"/>
      <c r="L166" s="274"/>
      <c r="M166" s="275"/>
      <c r="O166" s="465"/>
      <c r="P166" s="271"/>
    </row>
    <row r="167" spans="1:16" s="272" customFormat="1" ht="15.6" x14ac:dyDescent="0.25">
      <c r="A167" s="285"/>
      <c r="B167" s="285"/>
      <c r="C167" s="437"/>
      <c r="D167" s="406"/>
      <c r="E167" s="277"/>
      <c r="F167" s="278"/>
      <c r="G167" s="291"/>
      <c r="H167" s="287"/>
      <c r="I167" s="271"/>
      <c r="K167" s="289"/>
      <c r="L167" s="274"/>
      <c r="M167" s="275"/>
      <c r="O167" s="465"/>
      <c r="P167" s="271"/>
    </row>
    <row r="168" spans="1:16" s="272" customFormat="1" ht="15.6" x14ac:dyDescent="0.25">
      <c r="A168" s="285">
        <v>7</v>
      </c>
      <c r="B168" s="285">
        <v>1</v>
      </c>
      <c r="C168" s="437"/>
      <c r="D168" s="406" t="s">
        <v>49</v>
      </c>
      <c r="E168" s="277"/>
      <c r="F168" s="278"/>
      <c r="G168" s="291"/>
      <c r="H168" s="287"/>
      <c r="I168" s="271"/>
      <c r="K168" s="289"/>
      <c r="L168" s="274"/>
      <c r="M168" s="275"/>
      <c r="O168" s="465"/>
      <c r="P168" s="271"/>
    </row>
    <row r="169" spans="1:16" s="272" customFormat="1" ht="15.6" x14ac:dyDescent="0.25">
      <c r="A169" s="285"/>
      <c r="B169" s="285"/>
      <c r="C169" s="437"/>
      <c r="D169" s="406"/>
      <c r="E169" s="277"/>
      <c r="F169" s="278"/>
      <c r="G169" s="291"/>
      <c r="H169" s="287"/>
      <c r="I169" s="271"/>
      <c r="K169" s="289"/>
      <c r="L169" s="274"/>
      <c r="M169" s="275"/>
      <c r="O169" s="465"/>
      <c r="P169" s="271"/>
    </row>
    <row r="170" spans="1:16" s="272" customFormat="1" ht="15.6" x14ac:dyDescent="0.25">
      <c r="A170" s="321"/>
      <c r="B170" s="321"/>
      <c r="C170" s="438">
        <v>1</v>
      </c>
      <c r="D170" s="415" t="s">
        <v>414</v>
      </c>
      <c r="E170" s="252" t="s">
        <v>277</v>
      </c>
      <c r="F170" s="268"/>
      <c r="G170" s="269"/>
      <c r="H170" s="270"/>
      <c r="I170" s="271">
        <f t="shared" ref="I170" si="30">G170*H170</f>
        <v>0</v>
      </c>
      <c r="K170" s="273"/>
      <c r="L170" s="274">
        <f t="shared" ref="L170" si="31">G170+K170</f>
        <v>0</v>
      </c>
      <c r="M170" s="275">
        <f t="shared" ref="M170" si="32">H170*L170</f>
        <v>0</v>
      </c>
      <c r="O170" s="462"/>
      <c r="P170" s="271">
        <f t="shared" ref="P170" si="33">H170*O170</f>
        <v>0</v>
      </c>
    </row>
    <row r="171" spans="1:16" s="272" customFormat="1" ht="15.6" x14ac:dyDescent="0.25">
      <c r="A171" s="321"/>
      <c r="B171" s="321"/>
      <c r="C171" s="438">
        <v>2</v>
      </c>
      <c r="D171" s="408" t="s">
        <v>415</v>
      </c>
      <c r="E171" s="252" t="s">
        <v>277</v>
      </c>
      <c r="F171" s="268"/>
      <c r="G171" s="269"/>
      <c r="H171" s="270"/>
      <c r="I171" s="271">
        <f t="shared" ref="I171:I178" si="34">G171*H171</f>
        <v>0</v>
      </c>
      <c r="K171" s="273"/>
      <c r="L171" s="274">
        <f t="shared" ref="L171:L178" si="35">G171+K171</f>
        <v>0</v>
      </c>
      <c r="M171" s="275">
        <f t="shared" ref="M171:M178" si="36">H171*L171</f>
        <v>0</v>
      </c>
      <c r="O171" s="462"/>
      <c r="P171" s="271">
        <f t="shared" ref="P171:P178" si="37">H171*O171</f>
        <v>0</v>
      </c>
    </row>
    <row r="172" spans="1:16" s="272" customFormat="1" ht="32.4" x14ac:dyDescent="0.25">
      <c r="A172" s="267"/>
      <c r="B172" s="267"/>
      <c r="C172" s="438">
        <v>3</v>
      </c>
      <c r="D172" s="408" t="s">
        <v>427</v>
      </c>
      <c r="E172" s="252" t="s">
        <v>277</v>
      </c>
      <c r="F172" s="268"/>
      <c r="G172" s="269"/>
      <c r="H172" s="270"/>
      <c r="I172" s="271">
        <f t="shared" si="34"/>
        <v>0</v>
      </c>
      <c r="K172" s="273"/>
      <c r="L172" s="274">
        <f t="shared" si="35"/>
        <v>0</v>
      </c>
      <c r="M172" s="275">
        <f t="shared" si="36"/>
        <v>0</v>
      </c>
      <c r="O172" s="462"/>
      <c r="P172" s="271">
        <f t="shared" si="37"/>
        <v>0</v>
      </c>
    </row>
    <row r="173" spans="1:16" s="272" customFormat="1" ht="32.4" x14ac:dyDescent="0.25">
      <c r="A173" s="267"/>
      <c r="B173" s="267"/>
      <c r="C173" s="438">
        <v>4</v>
      </c>
      <c r="D173" s="408" t="s">
        <v>428</v>
      </c>
      <c r="E173" s="252" t="s">
        <v>277</v>
      </c>
      <c r="F173" s="268"/>
      <c r="G173" s="269"/>
      <c r="H173" s="270"/>
      <c r="I173" s="271">
        <f t="shared" si="34"/>
        <v>0</v>
      </c>
      <c r="K173" s="273"/>
      <c r="L173" s="274">
        <f t="shared" si="35"/>
        <v>0</v>
      </c>
      <c r="M173" s="275">
        <f t="shared" si="36"/>
        <v>0</v>
      </c>
      <c r="O173" s="462"/>
      <c r="P173" s="271">
        <f t="shared" si="37"/>
        <v>0</v>
      </c>
    </row>
    <row r="174" spans="1:16" s="272" customFormat="1" ht="17.399999999999999" x14ac:dyDescent="0.25">
      <c r="A174" s="267"/>
      <c r="B174" s="267"/>
      <c r="C174" s="438">
        <v>5</v>
      </c>
      <c r="D174" s="408" t="s">
        <v>576</v>
      </c>
      <c r="E174" s="252" t="s">
        <v>277</v>
      </c>
      <c r="F174" s="268"/>
      <c r="G174" s="269"/>
      <c r="H174" s="270"/>
      <c r="I174" s="271">
        <f t="shared" si="34"/>
        <v>0</v>
      </c>
      <c r="K174" s="273"/>
      <c r="L174" s="274">
        <f t="shared" ref="L174" si="38">G174+K174</f>
        <v>0</v>
      </c>
      <c r="M174" s="275">
        <f t="shared" ref="M174" si="39">H174*L174</f>
        <v>0</v>
      </c>
      <c r="O174" s="462"/>
      <c r="P174" s="271">
        <f t="shared" si="37"/>
        <v>0</v>
      </c>
    </row>
    <row r="175" spans="1:16" s="272" customFormat="1" ht="17.399999999999999" x14ac:dyDescent="0.25">
      <c r="A175" s="267"/>
      <c r="B175" s="267"/>
      <c r="C175" s="438">
        <v>6</v>
      </c>
      <c r="D175" s="408" t="s">
        <v>429</v>
      </c>
      <c r="E175" s="252" t="s">
        <v>277</v>
      </c>
      <c r="F175" s="268"/>
      <c r="G175" s="269"/>
      <c r="H175" s="270"/>
      <c r="I175" s="271">
        <f t="shared" si="34"/>
        <v>0</v>
      </c>
      <c r="K175" s="273"/>
      <c r="L175" s="274">
        <f t="shared" si="35"/>
        <v>0</v>
      </c>
      <c r="M175" s="275">
        <f t="shared" si="36"/>
        <v>0</v>
      </c>
      <c r="O175" s="462"/>
      <c r="P175" s="271">
        <f t="shared" si="37"/>
        <v>0</v>
      </c>
    </row>
    <row r="176" spans="1:16" s="272" customFormat="1" ht="17.399999999999999" x14ac:dyDescent="0.25">
      <c r="A176" s="267"/>
      <c r="B176" s="267"/>
      <c r="C176" s="438">
        <v>7</v>
      </c>
      <c r="D176" s="408" t="s">
        <v>430</v>
      </c>
      <c r="E176" s="252" t="s">
        <v>277</v>
      </c>
      <c r="F176" s="268"/>
      <c r="G176" s="269"/>
      <c r="H176" s="270"/>
      <c r="I176" s="271">
        <f t="shared" si="34"/>
        <v>0</v>
      </c>
      <c r="K176" s="273"/>
      <c r="L176" s="274">
        <f t="shared" si="35"/>
        <v>0</v>
      </c>
      <c r="M176" s="275">
        <f t="shared" si="36"/>
        <v>0</v>
      </c>
      <c r="O176" s="462"/>
      <c r="P176" s="271">
        <f t="shared" si="37"/>
        <v>0</v>
      </c>
    </row>
    <row r="177" spans="1:16" s="272" customFormat="1" ht="30" x14ac:dyDescent="0.25">
      <c r="A177" s="267"/>
      <c r="B177" s="267"/>
      <c r="C177" s="438">
        <v>8</v>
      </c>
      <c r="D177" s="408" t="s">
        <v>416</v>
      </c>
      <c r="E177" s="252" t="s">
        <v>27</v>
      </c>
      <c r="F177" s="268"/>
      <c r="G177" s="269"/>
      <c r="H177" s="270"/>
      <c r="I177" s="271">
        <f t="shared" si="34"/>
        <v>0</v>
      </c>
      <c r="K177" s="273"/>
      <c r="L177" s="274">
        <f t="shared" si="35"/>
        <v>0</v>
      </c>
      <c r="M177" s="275">
        <f t="shared" si="36"/>
        <v>0</v>
      </c>
      <c r="O177" s="462"/>
      <c r="P177" s="271">
        <f t="shared" si="37"/>
        <v>0</v>
      </c>
    </row>
    <row r="178" spans="1:16" s="272" customFormat="1" ht="15.6" x14ac:dyDescent="0.25">
      <c r="A178" s="267"/>
      <c r="B178" s="267"/>
      <c r="C178" s="438">
        <v>9</v>
      </c>
      <c r="D178" s="408" t="s">
        <v>417</v>
      </c>
      <c r="E178" s="252" t="s">
        <v>27</v>
      </c>
      <c r="F178" s="268"/>
      <c r="G178" s="269"/>
      <c r="H178" s="270"/>
      <c r="I178" s="271">
        <f t="shared" si="34"/>
        <v>0</v>
      </c>
      <c r="K178" s="273"/>
      <c r="L178" s="274">
        <f t="shared" si="35"/>
        <v>0</v>
      </c>
      <c r="M178" s="275">
        <f t="shared" si="36"/>
        <v>0</v>
      </c>
      <c r="O178" s="462"/>
      <c r="P178" s="271">
        <f t="shared" si="37"/>
        <v>0</v>
      </c>
    </row>
    <row r="179" spans="1:16" s="272" customFormat="1" ht="15.6" x14ac:dyDescent="0.25">
      <c r="A179" s="285"/>
      <c r="B179" s="285"/>
      <c r="C179" s="437"/>
      <c r="D179" s="406"/>
      <c r="E179" s="277"/>
      <c r="F179" s="278"/>
      <c r="G179" s="291"/>
      <c r="H179" s="287"/>
      <c r="I179" s="319"/>
      <c r="K179" s="289"/>
      <c r="L179" s="274"/>
      <c r="M179" s="320"/>
      <c r="O179" s="465"/>
      <c r="P179" s="319"/>
    </row>
    <row r="180" spans="1:16" s="272" customFormat="1" ht="15.6" x14ac:dyDescent="0.25">
      <c r="A180" s="285">
        <v>7</v>
      </c>
      <c r="B180" s="285">
        <v>2</v>
      </c>
      <c r="C180" s="437"/>
      <c r="D180" s="406" t="s">
        <v>50</v>
      </c>
      <c r="E180" s="277"/>
      <c r="F180" s="278"/>
      <c r="G180" s="291"/>
      <c r="H180" s="287"/>
      <c r="I180" s="271"/>
      <c r="K180" s="289"/>
      <c r="L180" s="274"/>
      <c r="M180" s="275"/>
      <c r="O180" s="465"/>
      <c r="P180" s="271"/>
    </row>
    <row r="181" spans="1:16" s="272" customFormat="1" ht="15.6" x14ac:dyDescent="0.25">
      <c r="A181" s="285"/>
      <c r="B181" s="285"/>
      <c r="C181" s="437"/>
      <c r="D181" s="406"/>
      <c r="E181" s="277"/>
      <c r="F181" s="278"/>
      <c r="G181" s="291"/>
      <c r="H181" s="287"/>
      <c r="I181" s="319"/>
      <c r="K181" s="289"/>
      <c r="L181" s="274"/>
      <c r="M181" s="320"/>
      <c r="O181" s="465"/>
      <c r="P181" s="319"/>
    </row>
    <row r="182" spans="1:16" s="272" customFormat="1" ht="30" x14ac:dyDescent="0.25">
      <c r="A182" s="267"/>
      <c r="B182" s="267"/>
      <c r="C182" s="438">
        <v>1</v>
      </c>
      <c r="D182" s="416" t="s">
        <v>426</v>
      </c>
      <c r="E182" s="252" t="s">
        <v>185</v>
      </c>
      <c r="F182" s="268"/>
      <c r="G182" s="269"/>
      <c r="H182" s="270"/>
      <c r="I182" s="271">
        <f>G182*H182</f>
        <v>0</v>
      </c>
      <c r="K182" s="273"/>
      <c r="L182" s="274">
        <f t="shared" ref="L182:L188" si="40">G182+K182</f>
        <v>0</v>
      </c>
      <c r="M182" s="275">
        <f>H182*L182</f>
        <v>0</v>
      </c>
      <c r="O182" s="462"/>
      <c r="P182" s="271">
        <f>H182*O182</f>
        <v>0</v>
      </c>
    </row>
    <row r="183" spans="1:16" s="272" customFormat="1" ht="45" x14ac:dyDescent="0.25">
      <c r="A183" s="267"/>
      <c r="B183" s="267"/>
      <c r="C183" s="438">
        <v>2</v>
      </c>
      <c r="D183" s="417" t="s">
        <v>418</v>
      </c>
      <c r="E183" s="252" t="s">
        <v>185</v>
      </c>
      <c r="F183" s="268"/>
      <c r="G183" s="269"/>
      <c r="H183" s="270"/>
      <c r="I183" s="271">
        <f t="shared" ref="I183:I187" si="41">G183*H183</f>
        <v>0</v>
      </c>
      <c r="K183" s="273"/>
      <c r="L183" s="274">
        <f t="shared" si="40"/>
        <v>0</v>
      </c>
      <c r="M183" s="275">
        <f t="shared" ref="M183:M185" si="42">H183*L183</f>
        <v>0</v>
      </c>
      <c r="O183" s="462"/>
      <c r="P183" s="271">
        <f t="shared" ref="P183:P188" si="43">H183*O183</f>
        <v>0</v>
      </c>
    </row>
    <row r="184" spans="1:16" s="272" customFormat="1" ht="45" x14ac:dyDescent="0.25">
      <c r="A184" s="267"/>
      <c r="B184" s="267"/>
      <c r="C184" s="438">
        <v>3</v>
      </c>
      <c r="D184" s="408" t="s">
        <v>419</v>
      </c>
      <c r="E184" s="252" t="s">
        <v>185</v>
      </c>
      <c r="F184" s="268"/>
      <c r="G184" s="269"/>
      <c r="H184" s="270"/>
      <c r="I184" s="271">
        <f t="shared" si="41"/>
        <v>0</v>
      </c>
      <c r="K184" s="273"/>
      <c r="L184" s="274">
        <f t="shared" si="40"/>
        <v>0</v>
      </c>
      <c r="M184" s="275">
        <f t="shared" si="42"/>
        <v>0</v>
      </c>
      <c r="O184" s="462"/>
      <c r="P184" s="271">
        <f t="shared" si="43"/>
        <v>0</v>
      </c>
    </row>
    <row r="185" spans="1:16" s="272" customFormat="1" ht="43.5" customHeight="1" x14ac:dyDescent="0.25">
      <c r="A185" s="267"/>
      <c r="B185" s="267"/>
      <c r="C185" s="438">
        <v>4</v>
      </c>
      <c r="D185" s="408" t="s">
        <v>577</v>
      </c>
      <c r="E185" s="252" t="s">
        <v>435</v>
      </c>
      <c r="F185" s="268"/>
      <c r="G185" s="269"/>
      <c r="H185" s="270"/>
      <c r="I185" s="271">
        <f t="shared" si="41"/>
        <v>0</v>
      </c>
      <c r="K185" s="273"/>
      <c r="L185" s="274">
        <f t="shared" si="40"/>
        <v>0</v>
      </c>
      <c r="M185" s="275">
        <f t="shared" si="42"/>
        <v>0</v>
      </c>
      <c r="O185" s="462"/>
      <c r="P185" s="271">
        <f t="shared" si="43"/>
        <v>0</v>
      </c>
    </row>
    <row r="186" spans="1:16" s="272" customFormat="1" ht="30" x14ac:dyDescent="0.25">
      <c r="A186" s="267"/>
      <c r="B186" s="267"/>
      <c r="C186" s="438">
        <v>5</v>
      </c>
      <c r="D186" s="408" t="s">
        <v>436</v>
      </c>
      <c r="E186" s="252" t="s">
        <v>27</v>
      </c>
      <c r="F186" s="268"/>
      <c r="G186" s="269"/>
      <c r="H186" s="270"/>
      <c r="I186" s="271">
        <f t="shared" si="41"/>
        <v>0</v>
      </c>
      <c r="K186" s="273"/>
      <c r="L186" s="274">
        <f t="shared" si="40"/>
        <v>0</v>
      </c>
      <c r="M186" s="275">
        <f>H186*L186</f>
        <v>0</v>
      </c>
      <c r="O186" s="462"/>
      <c r="P186" s="271">
        <f t="shared" si="43"/>
        <v>0</v>
      </c>
    </row>
    <row r="187" spans="1:16" s="272" customFormat="1" ht="15.6" x14ac:dyDescent="0.25">
      <c r="A187" s="267"/>
      <c r="B187" s="267"/>
      <c r="C187" s="438">
        <v>6</v>
      </c>
      <c r="D187" s="408" t="s">
        <v>420</v>
      </c>
      <c r="E187" s="252" t="s">
        <v>27</v>
      </c>
      <c r="F187" s="268"/>
      <c r="G187" s="269"/>
      <c r="H187" s="270"/>
      <c r="I187" s="271">
        <f t="shared" si="41"/>
        <v>0</v>
      </c>
      <c r="K187" s="273"/>
      <c r="L187" s="274">
        <f t="shared" si="40"/>
        <v>0</v>
      </c>
      <c r="M187" s="275">
        <f>H187*L187</f>
        <v>0</v>
      </c>
      <c r="O187" s="462"/>
      <c r="P187" s="271">
        <f t="shared" si="43"/>
        <v>0</v>
      </c>
    </row>
    <row r="188" spans="1:16" s="272" customFormat="1" ht="15.6" x14ac:dyDescent="0.25">
      <c r="A188" s="267"/>
      <c r="B188" s="267"/>
      <c r="C188" s="438">
        <v>7</v>
      </c>
      <c r="D188" s="408" t="s">
        <v>278</v>
      </c>
      <c r="E188" s="252" t="s">
        <v>27</v>
      </c>
      <c r="F188" s="268"/>
      <c r="G188" s="269"/>
      <c r="H188" s="270"/>
      <c r="I188" s="271">
        <f>G188*H188</f>
        <v>0</v>
      </c>
      <c r="K188" s="273"/>
      <c r="L188" s="274">
        <f t="shared" si="40"/>
        <v>0</v>
      </c>
      <c r="M188" s="275">
        <f>H188*L188</f>
        <v>0</v>
      </c>
      <c r="O188" s="462"/>
      <c r="P188" s="271">
        <f t="shared" si="43"/>
        <v>0</v>
      </c>
    </row>
    <row r="189" spans="1:16" s="272" customFormat="1" ht="15.6" x14ac:dyDescent="0.25">
      <c r="A189" s="285"/>
      <c r="B189" s="285"/>
      <c r="C189" s="437"/>
      <c r="D189" s="406"/>
      <c r="E189" s="277"/>
      <c r="F189" s="278"/>
      <c r="G189" s="291"/>
      <c r="H189" s="287"/>
      <c r="I189" s="319"/>
      <c r="K189" s="289"/>
      <c r="L189" s="274"/>
      <c r="M189" s="320"/>
      <c r="O189" s="465"/>
      <c r="P189" s="319"/>
    </row>
    <row r="190" spans="1:16" s="272" customFormat="1" ht="15.6" x14ac:dyDescent="0.25">
      <c r="A190" s="285">
        <v>7</v>
      </c>
      <c r="B190" s="285">
        <v>3</v>
      </c>
      <c r="C190" s="437"/>
      <c r="D190" s="406" t="s">
        <v>51</v>
      </c>
      <c r="E190" s="277"/>
      <c r="F190" s="278"/>
      <c r="G190" s="291"/>
      <c r="H190" s="287"/>
      <c r="I190" s="271"/>
      <c r="K190" s="289"/>
      <c r="L190" s="274"/>
      <c r="M190" s="275"/>
      <c r="O190" s="465"/>
      <c r="P190" s="271"/>
    </row>
    <row r="191" spans="1:16" s="272" customFormat="1" ht="15.6" x14ac:dyDescent="0.25">
      <c r="A191" s="285"/>
      <c r="B191" s="285"/>
      <c r="C191" s="437"/>
      <c r="D191" s="406"/>
      <c r="E191" s="277"/>
      <c r="F191" s="278"/>
      <c r="G191" s="291"/>
      <c r="H191" s="287"/>
      <c r="I191" s="271"/>
      <c r="K191" s="289"/>
      <c r="L191" s="274"/>
      <c r="M191" s="275"/>
      <c r="O191" s="465"/>
      <c r="P191" s="271"/>
    </row>
    <row r="192" spans="1:16" s="272" customFormat="1" ht="32.4" x14ac:dyDescent="0.25">
      <c r="A192" s="267"/>
      <c r="B192" s="267"/>
      <c r="C192" s="438">
        <v>1</v>
      </c>
      <c r="D192" s="416" t="s">
        <v>431</v>
      </c>
      <c r="E192" s="252" t="s">
        <v>185</v>
      </c>
      <c r="F192" s="268"/>
      <c r="G192" s="269"/>
      <c r="H192" s="270"/>
      <c r="I192" s="271">
        <f>G192*H192</f>
        <v>0</v>
      </c>
      <c r="K192" s="273"/>
      <c r="L192" s="274">
        <f>G192+K192</f>
        <v>0</v>
      </c>
      <c r="M192" s="275">
        <f>H192*L192</f>
        <v>0</v>
      </c>
      <c r="O192" s="462"/>
      <c r="P192" s="271">
        <f>H192*O192</f>
        <v>0</v>
      </c>
    </row>
    <row r="193" spans="1:16" s="272" customFormat="1" ht="47.4" x14ac:dyDescent="0.25">
      <c r="A193" s="267"/>
      <c r="B193" s="267"/>
      <c r="C193" s="438">
        <v>2</v>
      </c>
      <c r="D193" s="418" t="s">
        <v>432</v>
      </c>
      <c r="E193" s="252" t="s">
        <v>185</v>
      </c>
      <c r="F193" s="268"/>
      <c r="G193" s="269"/>
      <c r="H193" s="270"/>
      <c r="I193" s="271">
        <f>G193*H193</f>
        <v>0</v>
      </c>
      <c r="K193" s="273"/>
      <c r="L193" s="274">
        <f>G193+K193</f>
        <v>0</v>
      </c>
      <c r="M193" s="275">
        <f>H193*L193</f>
        <v>0</v>
      </c>
      <c r="O193" s="462"/>
      <c r="P193" s="271">
        <f>H193*O193</f>
        <v>0</v>
      </c>
    </row>
    <row r="194" spans="1:16" s="272" customFormat="1" ht="17.399999999999999" x14ac:dyDescent="0.25">
      <c r="A194" s="267"/>
      <c r="B194" s="267"/>
      <c r="C194" s="438">
        <v>3</v>
      </c>
      <c r="D194" s="408" t="s">
        <v>433</v>
      </c>
      <c r="E194" s="252" t="s">
        <v>185</v>
      </c>
      <c r="F194" s="268"/>
      <c r="G194" s="269"/>
      <c r="H194" s="270"/>
      <c r="I194" s="271">
        <f>G194*H194</f>
        <v>0</v>
      </c>
      <c r="K194" s="273"/>
      <c r="L194" s="274">
        <f>G194+K194</f>
        <v>0</v>
      </c>
      <c r="M194" s="275">
        <f>H194*L194</f>
        <v>0</v>
      </c>
      <c r="O194" s="462"/>
      <c r="P194" s="271">
        <f>H194*O194</f>
        <v>0</v>
      </c>
    </row>
    <row r="195" spans="1:16" s="272" customFormat="1" ht="32.4" x14ac:dyDescent="0.25">
      <c r="A195" s="267"/>
      <c r="B195" s="267"/>
      <c r="C195" s="438">
        <v>4</v>
      </c>
      <c r="D195" s="408" t="s">
        <v>434</v>
      </c>
      <c r="E195" s="252" t="s">
        <v>185</v>
      </c>
      <c r="F195" s="268"/>
      <c r="G195" s="269"/>
      <c r="H195" s="270"/>
      <c r="I195" s="271">
        <f>G195*H195</f>
        <v>0</v>
      </c>
      <c r="K195" s="273"/>
      <c r="L195" s="274">
        <f>G195+K195</f>
        <v>0</v>
      </c>
      <c r="M195" s="275">
        <f>H195*L195</f>
        <v>0</v>
      </c>
      <c r="O195" s="462"/>
      <c r="P195" s="271">
        <f>H195*O195</f>
        <v>0</v>
      </c>
    </row>
    <row r="196" spans="1:16" s="272" customFormat="1" ht="15.6" x14ac:dyDescent="0.25">
      <c r="A196" s="267"/>
      <c r="B196" s="267"/>
      <c r="C196" s="438">
        <v>5</v>
      </c>
      <c r="D196" s="408" t="s">
        <v>52</v>
      </c>
      <c r="E196" s="252" t="s">
        <v>27</v>
      </c>
      <c r="F196" s="268"/>
      <c r="G196" s="269"/>
      <c r="H196" s="270"/>
      <c r="I196" s="271">
        <f t="shared" ref="I196:I198" si="44">G196*H196</f>
        <v>0</v>
      </c>
      <c r="K196" s="273"/>
      <c r="L196" s="274">
        <f t="shared" ref="L196:L198" si="45">G196+K196</f>
        <v>0</v>
      </c>
      <c r="M196" s="275">
        <f t="shared" ref="M196:M198" si="46">H196*L196</f>
        <v>0</v>
      </c>
      <c r="O196" s="462"/>
      <c r="P196" s="271">
        <f t="shared" ref="P196:P198" si="47">H196*O196</f>
        <v>0</v>
      </c>
    </row>
    <row r="197" spans="1:16" s="272" customFormat="1" ht="15.6" x14ac:dyDescent="0.25">
      <c r="A197" s="267"/>
      <c r="B197" s="267"/>
      <c r="C197" s="449">
        <v>6</v>
      </c>
      <c r="D197" s="408" t="s">
        <v>279</v>
      </c>
      <c r="E197" s="252" t="s">
        <v>27</v>
      </c>
      <c r="F197" s="268"/>
      <c r="G197" s="269"/>
      <c r="H197" s="270"/>
      <c r="I197" s="271">
        <f t="shared" si="44"/>
        <v>0</v>
      </c>
      <c r="K197" s="273"/>
      <c r="L197" s="274">
        <f t="shared" si="45"/>
        <v>0</v>
      </c>
      <c r="M197" s="275">
        <f t="shared" si="46"/>
        <v>0</v>
      </c>
      <c r="O197" s="462"/>
      <c r="P197" s="271">
        <f t="shared" si="47"/>
        <v>0</v>
      </c>
    </row>
    <row r="198" spans="1:16" s="272" customFormat="1" ht="15.6" x14ac:dyDescent="0.25">
      <c r="A198" s="267"/>
      <c r="B198" s="267"/>
      <c r="C198" s="449">
        <v>7</v>
      </c>
      <c r="D198" s="408" t="s">
        <v>424</v>
      </c>
      <c r="E198" s="252" t="s">
        <v>27</v>
      </c>
      <c r="F198" s="268"/>
      <c r="G198" s="269"/>
      <c r="H198" s="270"/>
      <c r="I198" s="271">
        <f t="shared" si="44"/>
        <v>0</v>
      </c>
      <c r="K198" s="273"/>
      <c r="L198" s="274">
        <f t="shared" si="45"/>
        <v>0</v>
      </c>
      <c r="M198" s="275">
        <f t="shared" si="46"/>
        <v>0</v>
      </c>
      <c r="O198" s="462"/>
      <c r="P198" s="271">
        <f t="shared" si="47"/>
        <v>0</v>
      </c>
    </row>
    <row r="199" spans="1:16" s="272" customFormat="1" ht="15.6" x14ac:dyDescent="0.25">
      <c r="A199" s="285"/>
      <c r="B199" s="285"/>
      <c r="C199" s="437"/>
      <c r="D199" s="406"/>
      <c r="E199" s="277"/>
      <c r="F199" s="278"/>
      <c r="G199" s="291"/>
      <c r="H199" s="287"/>
      <c r="I199" s="271"/>
      <c r="K199" s="289"/>
      <c r="L199" s="274"/>
      <c r="M199" s="275"/>
      <c r="O199" s="465"/>
      <c r="P199" s="271"/>
    </row>
    <row r="200" spans="1:16" s="272" customFormat="1" ht="15.6" x14ac:dyDescent="0.25">
      <c r="A200" s="285">
        <v>7</v>
      </c>
      <c r="B200" s="285">
        <v>4</v>
      </c>
      <c r="C200" s="437"/>
      <c r="D200" s="406" t="s">
        <v>274</v>
      </c>
      <c r="E200" s="277"/>
      <c r="F200" s="278"/>
      <c r="G200" s="291"/>
      <c r="H200" s="287"/>
      <c r="I200" s="271"/>
      <c r="K200" s="289"/>
      <c r="L200" s="274"/>
      <c r="M200" s="275"/>
      <c r="O200" s="465"/>
      <c r="P200" s="271"/>
    </row>
    <row r="201" spans="1:16" s="272" customFormat="1" ht="15.6" x14ac:dyDescent="0.25">
      <c r="A201" s="285"/>
      <c r="B201" s="285"/>
      <c r="C201" s="437"/>
      <c r="D201" s="406"/>
      <c r="E201" s="277"/>
      <c r="F201" s="278"/>
      <c r="G201" s="291"/>
      <c r="H201" s="287"/>
      <c r="I201" s="271"/>
      <c r="K201" s="289"/>
      <c r="L201" s="274"/>
      <c r="M201" s="275"/>
      <c r="O201" s="465"/>
      <c r="P201" s="271"/>
    </row>
    <row r="202" spans="1:16" s="272" customFormat="1" ht="30" x14ac:dyDescent="0.25">
      <c r="A202" s="267"/>
      <c r="B202" s="267"/>
      <c r="C202" s="438">
        <v>1</v>
      </c>
      <c r="D202" s="410" t="s">
        <v>551</v>
      </c>
      <c r="E202" s="252" t="s">
        <v>185</v>
      </c>
      <c r="F202" s="268"/>
      <c r="G202" s="269"/>
      <c r="H202" s="270"/>
      <c r="I202" s="271">
        <f>G202*H202</f>
        <v>0</v>
      </c>
      <c r="K202" s="273"/>
      <c r="L202" s="274">
        <f>G202+K202</f>
        <v>0</v>
      </c>
      <c r="M202" s="275">
        <f>H202*L202</f>
        <v>0</v>
      </c>
      <c r="O202" s="462"/>
      <c r="P202" s="271">
        <f>H202*O202</f>
        <v>0</v>
      </c>
    </row>
    <row r="203" spans="1:16" s="272" customFormat="1" ht="30" x14ac:dyDescent="0.25">
      <c r="A203" s="267"/>
      <c r="B203" s="267"/>
      <c r="C203" s="438">
        <v>2</v>
      </c>
      <c r="D203" s="410" t="s">
        <v>552</v>
      </c>
      <c r="E203" s="252" t="s">
        <v>185</v>
      </c>
      <c r="F203" s="268"/>
      <c r="G203" s="269"/>
      <c r="H203" s="270"/>
      <c r="I203" s="271">
        <f>G203*H203</f>
        <v>0</v>
      </c>
      <c r="K203" s="273"/>
      <c r="L203" s="274">
        <f>G203+K203</f>
        <v>0</v>
      </c>
      <c r="M203" s="275">
        <f>H203*L203</f>
        <v>0</v>
      </c>
      <c r="O203" s="462"/>
      <c r="P203" s="271">
        <f>H203*O203</f>
        <v>0</v>
      </c>
    </row>
    <row r="204" spans="1:16" s="272" customFormat="1" ht="15.6" x14ac:dyDescent="0.25">
      <c r="A204" s="285"/>
      <c r="B204" s="285"/>
      <c r="C204" s="437"/>
      <c r="D204" s="406"/>
      <c r="E204" s="277"/>
      <c r="F204" s="278"/>
      <c r="G204" s="291"/>
      <c r="H204" s="287"/>
      <c r="I204" s="319"/>
      <c r="K204" s="289"/>
      <c r="L204" s="274"/>
      <c r="M204" s="320"/>
      <c r="O204" s="465"/>
      <c r="P204" s="319"/>
    </row>
    <row r="205" spans="1:16" s="272" customFormat="1" ht="15.6" x14ac:dyDescent="0.25">
      <c r="A205" s="285">
        <v>7</v>
      </c>
      <c r="B205" s="285">
        <v>5</v>
      </c>
      <c r="C205" s="437"/>
      <c r="D205" s="406" t="s">
        <v>275</v>
      </c>
      <c r="E205" s="277"/>
      <c r="F205" s="278"/>
      <c r="G205" s="291"/>
      <c r="H205" s="287"/>
      <c r="I205" s="271"/>
      <c r="K205" s="289"/>
      <c r="L205" s="274"/>
      <c r="M205" s="275"/>
      <c r="O205" s="465"/>
      <c r="P205" s="271"/>
    </row>
    <row r="206" spans="1:16" s="272" customFormat="1" ht="15.6" x14ac:dyDescent="0.25">
      <c r="A206" s="285"/>
      <c r="B206" s="285"/>
      <c r="C206" s="437"/>
      <c r="D206" s="406"/>
      <c r="E206" s="277"/>
      <c r="F206" s="278"/>
      <c r="G206" s="291"/>
      <c r="H206" s="287"/>
      <c r="I206" s="271"/>
      <c r="K206" s="289"/>
      <c r="L206" s="274"/>
      <c r="M206" s="275"/>
      <c r="O206" s="465"/>
      <c r="P206" s="271"/>
    </row>
    <row r="207" spans="1:16" s="272" customFormat="1" ht="17.399999999999999" x14ac:dyDescent="0.25">
      <c r="A207" s="267"/>
      <c r="B207" s="267"/>
      <c r="C207" s="438">
        <v>1</v>
      </c>
      <c r="D207" s="408" t="s">
        <v>582</v>
      </c>
      <c r="E207" s="252" t="s">
        <v>185</v>
      </c>
      <c r="F207" s="268"/>
      <c r="G207" s="269"/>
      <c r="H207" s="270"/>
      <c r="I207" s="271">
        <f>G207*H207</f>
        <v>0</v>
      </c>
      <c r="K207" s="273"/>
      <c r="L207" s="274">
        <f>G207+K207</f>
        <v>0</v>
      </c>
      <c r="M207" s="275">
        <f>H207*L207</f>
        <v>0</v>
      </c>
      <c r="O207" s="462"/>
      <c r="P207" s="271">
        <f>H207*O207</f>
        <v>0</v>
      </c>
    </row>
    <row r="208" spans="1:16" s="272" customFormat="1" ht="30" x14ac:dyDescent="0.25">
      <c r="A208" s="267"/>
      <c r="B208" s="267"/>
      <c r="C208" s="438">
        <v>2</v>
      </c>
      <c r="D208" s="408" t="s">
        <v>578</v>
      </c>
      <c r="E208" s="252" t="s">
        <v>185</v>
      </c>
      <c r="F208" s="268"/>
      <c r="G208" s="269"/>
      <c r="H208" s="270"/>
      <c r="I208" s="271">
        <f>G208*H208</f>
        <v>0</v>
      </c>
      <c r="K208" s="273"/>
      <c r="L208" s="274">
        <f>G208+K208</f>
        <v>0</v>
      </c>
      <c r="M208" s="275">
        <f>H208*L208</f>
        <v>0</v>
      </c>
      <c r="O208" s="462"/>
      <c r="P208" s="271">
        <f>H208*O208</f>
        <v>0</v>
      </c>
    </row>
    <row r="209" spans="1:16" s="272" customFormat="1" ht="17.399999999999999" x14ac:dyDescent="0.25">
      <c r="A209" s="267"/>
      <c r="B209" s="267"/>
      <c r="C209" s="438">
        <v>3</v>
      </c>
      <c r="D209" s="408" t="s">
        <v>579</v>
      </c>
      <c r="E209" s="252" t="s">
        <v>185</v>
      </c>
      <c r="F209" s="268"/>
      <c r="G209" s="269"/>
      <c r="H209" s="270"/>
      <c r="I209" s="271">
        <f t="shared" ref="I209:I212" si="48">G209*H209</f>
        <v>0</v>
      </c>
      <c r="K209" s="273"/>
      <c r="L209" s="274">
        <f t="shared" ref="L209:L212" si="49">G209+K209</f>
        <v>0</v>
      </c>
      <c r="M209" s="275">
        <f t="shared" ref="M209:M212" si="50">H209*L209</f>
        <v>0</v>
      </c>
      <c r="O209" s="462"/>
      <c r="P209" s="271">
        <f t="shared" ref="P209:P212" si="51">H209*O209</f>
        <v>0</v>
      </c>
    </row>
    <row r="210" spans="1:16" s="272" customFormat="1" ht="30" x14ac:dyDescent="0.25">
      <c r="A210" s="267"/>
      <c r="B210" s="267"/>
      <c r="C210" s="438">
        <v>4</v>
      </c>
      <c r="D210" s="408" t="s">
        <v>580</v>
      </c>
      <c r="E210" s="252" t="s">
        <v>185</v>
      </c>
      <c r="F210" s="268"/>
      <c r="G210" s="269"/>
      <c r="H210" s="270"/>
      <c r="I210" s="271">
        <f t="shared" si="48"/>
        <v>0</v>
      </c>
      <c r="K210" s="273"/>
      <c r="L210" s="274">
        <f t="shared" si="49"/>
        <v>0</v>
      </c>
      <c r="M210" s="275">
        <f t="shared" si="50"/>
        <v>0</v>
      </c>
      <c r="O210" s="462"/>
      <c r="P210" s="271">
        <f t="shared" si="51"/>
        <v>0</v>
      </c>
    </row>
    <row r="211" spans="1:16" s="272" customFormat="1" ht="30" x14ac:dyDescent="0.25">
      <c r="A211" s="267"/>
      <c r="B211" s="267"/>
      <c r="C211" s="438">
        <v>5</v>
      </c>
      <c r="D211" s="408" t="s">
        <v>425</v>
      </c>
      <c r="E211" s="252" t="s">
        <v>185</v>
      </c>
      <c r="F211" s="268"/>
      <c r="G211" s="269"/>
      <c r="H211" s="270"/>
      <c r="I211" s="271">
        <f t="shared" si="48"/>
        <v>0</v>
      </c>
      <c r="K211" s="273"/>
      <c r="L211" s="274">
        <f t="shared" si="49"/>
        <v>0</v>
      </c>
      <c r="M211" s="275">
        <f t="shared" si="50"/>
        <v>0</v>
      </c>
      <c r="O211" s="462"/>
      <c r="P211" s="271">
        <f t="shared" si="51"/>
        <v>0</v>
      </c>
    </row>
    <row r="212" spans="1:16" s="272" customFormat="1" ht="30" x14ac:dyDescent="0.25">
      <c r="A212" s="267"/>
      <c r="B212" s="267"/>
      <c r="C212" s="438">
        <v>6</v>
      </c>
      <c r="D212" s="408" t="s">
        <v>581</v>
      </c>
      <c r="E212" s="252" t="s">
        <v>185</v>
      </c>
      <c r="F212" s="268"/>
      <c r="G212" s="269"/>
      <c r="H212" s="270"/>
      <c r="I212" s="271">
        <f t="shared" si="48"/>
        <v>0</v>
      </c>
      <c r="K212" s="273"/>
      <c r="L212" s="274">
        <f t="shared" si="49"/>
        <v>0</v>
      </c>
      <c r="M212" s="275">
        <f t="shared" si="50"/>
        <v>0</v>
      </c>
      <c r="O212" s="462"/>
      <c r="P212" s="271">
        <f t="shared" si="51"/>
        <v>0</v>
      </c>
    </row>
    <row r="213" spans="1:16" s="272" customFormat="1" ht="15.6" x14ac:dyDescent="0.25">
      <c r="A213" s="267"/>
      <c r="B213" s="267"/>
      <c r="C213" s="438">
        <v>7</v>
      </c>
      <c r="D213" s="408" t="s">
        <v>280</v>
      </c>
      <c r="E213" s="252" t="s">
        <v>27</v>
      </c>
      <c r="F213" s="268"/>
      <c r="G213" s="269"/>
      <c r="H213" s="270"/>
      <c r="I213" s="271">
        <f>G213*H213</f>
        <v>0</v>
      </c>
      <c r="K213" s="273"/>
      <c r="L213" s="274">
        <f>G213+K213</f>
        <v>0</v>
      </c>
      <c r="M213" s="275">
        <f>H213*L213</f>
        <v>0</v>
      </c>
      <c r="O213" s="462"/>
      <c r="P213" s="271">
        <f>H213*O213</f>
        <v>0</v>
      </c>
    </row>
    <row r="214" spans="1:16" s="272" customFormat="1" ht="15.6" x14ac:dyDescent="0.25">
      <c r="A214" s="285"/>
      <c r="B214" s="285"/>
      <c r="C214" s="437"/>
      <c r="D214" s="406"/>
      <c r="E214" s="277"/>
      <c r="F214" s="278"/>
      <c r="G214" s="291"/>
      <c r="H214" s="287"/>
      <c r="I214" s="319"/>
      <c r="K214" s="289"/>
      <c r="L214" s="274"/>
      <c r="M214" s="320"/>
      <c r="O214" s="465"/>
      <c r="P214" s="319"/>
    </row>
    <row r="215" spans="1:16" s="272" customFormat="1" ht="15.6" x14ac:dyDescent="0.25">
      <c r="A215" s="285">
        <v>7</v>
      </c>
      <c r="B215" s="285">
        <v>6</v>
      </c>
      <c r="C215" s="437"/>
      <c r="D215" s="406" t="s">
        <v>276</v>
      </c>
      <c r="E215" s="277"/>
      <c r="F215" s="278"/>
      <c r="G215" s="291"/>
      <c r="H215" s="287"/>
      <c r="I215" s="271"/>
      <c r="K215" s="289"/>
      <c r="L215" s="274"/>
      <c r="M215" s="275"/>
      <c r="O215" s="465"/>
      <c r="P215" s="271"/>
    </row>
    <row r="216" spans="1:16" s="272" customFormat="1" ht="15.6" x14ac:dyDescent="0.25">
      <c r="A216" s="285"/>
      <c r="B216" s="285"/>
      <c r="C216" s="437"/>
      <c r="D216" s="406"/>
      <c r="E216" s="277"/>
      <c r="F216" s="278"/>
      <c r="G216" s="291"/>
      <c r="H216" s="287"/>
      <c r="I216" s="271"/>
      <c r="K216" s="289"/>
      <c r="L216" s="274"/>
      <c r="M216" s="275"/>
      <c r="O216" s="465"/>
      <c r="P216" s="271"/>
    </row>
    <row r="217" spans="1:16" s="272" customFormat="1" ht="17.399999999999999" x14ac:dyDescent="0.25">
      <c r="A217" s="267"/>
      <c r="B217" s="267"/>
      <c r="C217" s="438">
        <v>1</v>
      </c>
      <c r="D217" s="408" t="s">
        <v>421</v>
      </c>
      <c r="E217" s="252" t="s">
        <v>185</v>
      </c>
      <c r="F217" s="268"/>
      <c r="G217" s="269"/>
      <c r="H217" s="270"/>
      <c r="I217" s="271">
        <f>G217*H217</f>
        <v>0</v>
      </c>
      <c r="K217" s="273"/>
      <c r="L217" s="274">
        <f>G217+K217</f>
        <v>0</v>
      </c>
      <c r="M217" s="275">
        <f>H217*L217</f>
        <v>0</v>
      </c>
      <c r="O217" s="462"/>
      <c r="P217" s="271">
        <f>H217*O217</f>
        <v>0</v>
      </c>
    </row>
    <row r="218" spans="1:16" s="272" customFormat="1" ht="15.6" x14ac:dyDescent="0.25">
      <c r="A218" s="267"/>
      <c r="B218" s="267"/>
      <c r="C218" s="438">
        <v>2</v>
      </c>
      <c r="D218" s="408" t="s">
        <v>281</v>
      </c>
      <c r="E218" s="252" t="s">
        <v>27</v>
      </c>
      <c r="F218" s="268"/>
      <c r="G218" s="269"/>
      <c r="H218" s="270"/>
      <c r="I218" s="271">
        <f t="shared" ref="I218:I224" si="52">G218*H218</f>
        <v>0</v>
      </c>
      <c r="K218" s="273"/>
      <c r="L218" s="274">
        <f>G218+K218</f>
        <v>0</v>
      </c>
      <c r="M218" s="275">
        <f>H218*L218</f>
        <v>0</v>
      </c>
      <c r="O218" s="462"/>
      <c r="P218" s="271">
        <f t="shared" ref="P218:P224" si="53">H218*O218</f>
        <v>0</v>
      </c>
    </row>
    <row r="219" spans="1:16" s="272" customFormat="1" ht="15.6" x14ac:dyDescent="0.25">
      <c r="A219" s="285"/>
      <c r="B219" s="285"/>
      <c r="C219" s="437"/>
      <c r="D219" s="406"/>
      <c r="E219" s="277"/>
      <c r="F219" s="278"/>
      <c r="G219" s="291"/>
      <c r="H219" s="287"/>
      <c r="I219" s="271"/>
      <c r="K219" s="289"/>
      <c r="L219" s="274"/>
      <c r="M219" s="275"/>
      <c r="O219" s="465"/>
      <c r="P219" s="271"/>
    </row>
    <row r="220" spans="1:16" s="272" customFormat="1" ht="15.6" x14ac:dyDescent="0.25">
      <c r="A220" s="285">
        <v>7</v>
      </c>
      <c r="B220" s="285">
        <v>7</v>
      </c>
      <c r="C220" s="437"/>
      <c r="D220" s="406" t="s">
        <v>322</v>
      </c>
      <c r="E220" s="277"/>
      <c r="F220" s="278"/>
      <c r="G220" s="291"/>
      <c r="H220" s="287"/>
      <c r="I220" s="271"/>
      <c r="K220" s="289"/>
      <c r="L220" s="274"/>
      <c r="M220" s="275"/>
      <c r="O220" s="465"/>
      <c r="P220" s="271"/>
    </row>
    <row r="221" spans="1:16" s="272" customFormat="1" ht="15.6" x14ac:dyDescent="0.25">
      <c r="A221" s="285"/>
      <c r="B221" s="285"/>
      <c r="C221" s="437"/>
      <c r="D221" s="406"/>
      <c r="E221" s="277"/>
      <c r="F221" s="278"/>
      <c r="G221" s="291"/>
      <c r="H221" s="287"/>
      <c r="I221" s="271"/>
      <c r="K221" s="289"/>
      <c r="L221" s="274"/>
      <c r="M221" s="275"/>
      <c r="O221" s="465"/>
      <c r="P221" s="271"/>
    </row>
    <row r="222" spans="1:16" s="272" customFormat="1" ht="17.399999999999999" x14ac:dyDescent="0.25">
      <c r="A222" s="267"/>
      <c r="B222" s="267"/>
      <c r="C222" s="438">
        <v>1</v>
      </c>
      <c r="D222" s="408" t="s">
        <v>323</v>
      </c>
      <c r="E222" s="252" t="s">
        <v>185</v>
      </c>
      <c r="F222" s="268"/>
      <c r="G222" s="269"/>
      <c r="H222" s="270"/>
      <c r="I222" s="271">
        <f t="shared" si="52"/>
        <v>0</v>
      </c>
      <c r="K222" s="273"/>
      <c r="L222" s="274">
        <f t="shared" ref="L222:L224" si="54">G222+K222</f>
        <v>0</v>
      </c>
      <c r="M222" s="275">
        <f t="shared" ref="M222:M224" si="55">H222*L222</f>
        <v>0</v>
      </c>
      <c r="O222" s="462"/>
      <c r="P222" s="271">
        <f t="shared" si="53"/>
        <v>0</v>
      </c>
    </row>
    <row r="223" spans="1:16" s="272" customFormat="1" ht="17.399999999999999" x14ac:dyDescent="0.25">
      <c r="A223" s="267"/>
      <c r="B223" s="267"/>
      <c r="C223" s="438">
        <v>2</v>
      </c>
      <c r="D223" s="408" t="s">
        <v>324</v>
      </c>
      <c r="E223" s="252" t="s">
        <v>185</v>
      </c>
      <c r="F223" s="268"/>
      <c r="G223" s="269"/>
      <c r="H223" s="270"/>
      <c r="I223" s="271">
        <f t="shared" si="52"/>
        <v>0</v>
      </c>
      <c r="K223" s="273"/>
      <c r="L223" s="274">
        <f t="shared" si="54"/>
        <v>0</v>
      </c>
      <c r="M223" s="275">
        <f t="shared" si="55"/>
        <v>0</v>
      </c>
      <c r="O223" s="462"/>
      <c r="P223" s="271">
        <f t="shared" si="53"/>
        <v>0</v>
      </c>
    </row>
    <row r="224" spans="1:16" s="272" customFormat="1" ht="30" x14ac:dyDescent="0.25">
      <c r="A224" s="267"/>
      <c r="B224" s="267"/>
      <c r="C224" s="438">
        <v>3</v>
      </c>
      <c r="D224" s="408" t="s">
        <v>325</v>
      </c>
      <c r="E224" s="252" t="s">
        <v>185</v>
      </c>
      <c r="F224" s="268"/>
      <c r="G224" s="269"/>
      <c r="H224" s="270"/>
      <c r="I224" s="271">
        <f t="shared" si="52"/>
        <v>0</v>
      </c>
      <c r="K224" s="273"/>
      <c r="L224" s="274">
        <f t="shared" si="54"/>
        <v>0</v>
      </c>
      <c r="M224" s="275">
        <f t="shared" si="55"/>
        <v>0</v>
      </c>
      <c r="O224" s="462"/>
      <c r="P224" s="271">
        <f t="shared" si="53"/>
        <v>0</v>
      </c>
    </row>
    <row r="225" spans="1:16" s="272" customFormat="1" ht="15.6" x14ac:dyDescent="0.25">
      <c r="A225" s="285"/>
      <c r="B225" s="285"/>
      <c r="C225" s="437"/>
      <c r="D225" s="406"/>
      <c r="E225" s="277"/>
      <c r="F225" s="278"/>
      <c r="G225" s="291"/>
      <c r="H225" s="287"/>
      <c r="I225" s="319"/>
      <c r="K225" s="289"/>
      <c r="L225" s="274"/>
      <c r="M225" s="320"/>
      <c r="O225" s="465"/>
      <c r="P225" s="319"/>
    </row>
    <row r="226" spans="1:16" s="272" customFormat="1" ht="15.6" x14ac:dyDescent="0.25">
      <c r="A226" s="285">
        <v>7</v>
      </c>
      <c r="B226" s="285">
        <v>8</v>
      </c>
      <c r="C226" s="437"/>
      <c r="D226" s="419" t="s">
        <v>121</v>
      </c>
      <c r="E226" s="277"/>
      <c r="F226" s="278"/>
      <c r="G226" s="291"/>
      <c r="H226" s="287"/>
      <c r="I226" s="271"/>
      <c r="J226" s="322"/>
      <c r="K226" s="289"/>
      <c r="L226" s="274"/>
      <c r="M226" s="275"/>
      <c r="N226" s="322"/>
      <c r="O226" s="465"/>
      <c r="P226" s="271"/>
    </row>
    <row r="227" spans="1:16" s="272" customFormat="1" ht="15.6" x14ac:dyDescent="0.25">
      <c r="A227" s="285"/>
      <c r="B227" s="285"/>
      <c r="C227" s="437"/>
      <c r="D227" s="419"/>
      <c r="E227" s="277"/>
      <c r="F227" s="278"/>
      <c r="G227" s="291"/>
      <c r="H227" s="287"/>
      <c r="I227" s="319"/>
      <c r="J227" s="322"/>
      <c r="K227" s="289"/>
      <c r="L227" s="274"/>
      <c r="M227" s="320"/>
      <c r="N227" s="322"/>
      <c r="O227" s="465"/>
      <c r="P227" s="319"/>
    </row>
    <row r="228" spans="1:16" s="272" customFormat="1" ht="15.6" x14ac:dyDescent="0.25">
      <c r="A228" s="267"/>
      <c r="B228" s="267"/>
      <c r="C228" s="438">
        <v>1</v>
      </c>
      <c r="D228" s="420" t="s">
        <v>122</v>
      </c>
      <c r="E228" s="252" t="s">
        <v>26</v>
      </c>
      <c r="F228" s="268"/>
      <c r="G228" s="269"/>
      <c r="H228" s="270"/>
      <c r="I228" s="271">
        <f t="shared" ref="I228:I234" si="56">G228*H228</f>
        <v>0</v>
      </c>
      <c r="J228" s="322"/>
      <c r="K228" s="273"/>
      <c r="L228" s="274">
        <f t="shared" ref="L228:L234" si="57">G228+K228</f>
        <v>0</v>
      </c>
      <c r="M228" s="275">
        <f t="shared" ref="M228:M234" si="58">H228*L228</f>
        <v>0</v>
      </c>
      <c r="N228" s="322"/>
      <c r="O228" s="462"/>
      <c r="P228" s="271">
        <f t="shared" ref="P228:P234" si="59">H228*O228</f>
        <v>0</v>
      </c>
    </row>
    <row r="229" spans="1:16" s="272" customFormat="1" ht="15.6" x14ac:dyDescent="0.25">
      <c r="A229" s="267"/>
      <c r="B229" s="267"/>
      <c r="C229" s="438">
        <v>2</v>
      </c>
      <c r="D229" s="420" t="s">
        <v>123</v>
      </c>
      <c r="E229" s="252" t="s">
        <v>26</v>
      </c>
      <c r="F229" s="268"/>
      <c r="G229" s="269"/>
      <c r="H229" s="270"/>
      <c r="I229" s="271">
        <f t="shared" si="56"/>
        <v>0</v>
      </c>
      <c r="J229" s="322"/>
      <c r="K229" s="273"/>
      <c r="L229" s="274">
        <f t="shared" si="57"/>
        <v>0</v>
      </c>
      <c r="M229" s="275">
        <f t="shared" si="58"/>
        <v>0</v>
      </c>
      <c r="N229" s="322"/>
      <c r="O229" s="462"/>
      <c r="P229" s="271">
        <f t="shared" si="59"/>
        <v>0</v>
      </c>
    </row>
    <row r="230" spans="1:16" s="272" customFormat="1" ht="45" x14ac:dyDescent="0.25">
      <c r="A230" s="267"/>
      <c r="B230" s="267"/>
      <c r="C230" s="438">
        <v>3</v>
      </c>
      <c r="D230" s="420" t="s">
        <v>404</v>
      </c>
      <c r="E230" s="252" t="s">
        <v>26</v>
      </c>
      <c r="F230" s="268"/>
      <c r="G230" s="269"/>
      <c r="H230" s="270"/>
      <c r="I230" s="271">
        <f t="shared" si="56"/>
        <v>0</v>
      </c>
      <c r="J230" s="322"/>
      <c r="K230" s="273"/>
      <c r="L230" s="274">
        <f t="shared" si="57"/>
        <v>0</v>
      </c>
      <c r="M230" s="275">
        <f t="shared" si="58"/>
        <v>0</v>
      </c>
      <c r="N230" s="322"/>
      <c r="O230" s="462"/>
      <c r="P230" s="271">
        <f t="shared" si="59"/>
        <v>0</v>
      </c>
    </row>
    <row r="231" spans="1:16" s="272" customFormat="1" ht="45" x14ac:dyDescent="0.25">
      <c r="A231" s="267"/>
      <c r="B231" s="267"/>
      <c r="C231" s="438">
        <v>4</v>
      </c>
      <c r="D231" s="420" t="s">
        <v>422</v>
      </c>
      <c r="E231" s="252" t="s">
        <v>26</v>
      </c>
      <c r="F231" s="268"/>
      <c r="G231" s="269"/>
      <c r="H231" s="270"/>
      <c r="I231" s="271">
        <f t="shared" si="56"/>
        <v>0</v>
      </c>
      <c r="J231" s="335"/>
      <c r="K231" s="273"/>
      <c r="L231" s="274">
        <f t="shared" si="57"/>
        <v>0</v>
      </c>
      <c r="M231" s="275">
        <f t="shared" si="58"/>
        <v>0</v>
      </c>
      <c r="N231" s="335"/>
      <c r="O231" s="462"/>
      <c r="P231" s="271">
        <f t="shared" si="59"/>
        <v>0</v>
      </c>
    </row>
    <row r="232" spans="1:16" s="272" customFormat="1" ht="45" x14ac:dyDescent="0.25">
      <c r="A232" s="267"/>
      <c r="B232" s="267"/>
      <c r="C232" s="438">
        <v>5</v>
      </c>
      <c r="D232" s="420" t="s">
        <v>423</v>
      </c>
      <c r="E232" s="252" t="s">
        <v>26</v>
      </c>
      <c r="F232" s="268"/>
      <c r="G232" s="269"/>
      <c r="H232" s="270"/>
      <c r="I232" s="271">
        <f t="shared" si="56"/>
        <v>0</v>
      </c>
      <c r="J232" s="335"/>
      <c r="K232" s="273"/>
      <c r="L232" s="274">
        <f t="shared" si="57"/>
        <v>0</v>
      </c>
      <c r="M232" s="275">
        <f t="shared" si="58"/>
        <v>0</v>
      </c>
      <c r="N232" s="335"/>
      <c r="O232" s="462"/>
      <c r="P232" s="271">
        <f t="shared" si="59"/>
        <v>0</v>
      </c>
    </row>
    <row r="233" spans="1:16" s="272" customFormat="1" ht="30" x14ac:dyDescent="0.25">
      <c r="A233" s="267"/>
      <c r="B233" s="267"/>
      <c r="C233" s="438">
        <v>6</v>
      </c>
      <c r="D233" s="420" t="s">
        <v>361</v>
      </c>
      <c r="E233" s="252" t="s">
        <v>26</v>
      </c>
      <c r="F233" s="268"/>
      <c r="G233" s="269"/>
      <c r="H233" s="270"/>
      <c r="I233" s="271">
        <f t="shared" si="56"/>
        <v>0</v>
      </c>
      <c r="J233" s="322"/>
      <c r="K233" s="273"/>
      <c r="L233" s="274">
        <f t="shared" si="57"/>
        <v>0</v>
      </c>
      <c r="M233" s="275">
        <f t="shared" si="58"/>
        <v>0</v>
      </c>
      <c r="N233" s="322"/>
      <c r="O233" s="462"/>
      <c r="P233" s="271">
        <f t="shared" si="59"/>
        <v>0</v>
      </c>
    </row>
    <row r="234" spans="1:16" s="272" customFormat="1" ht="15.6" x14ac:dyDescent="0.25">
      <c r="A234" s="267"/>
      <c r="B234" s="267"/>
      <c r="C234" s="438">
        <v>7</v>
      </c>
      <c r="D234" s="420" t="s">
        <v>326</v>
      </c>
      <c r="E234" s="252" t="s">
        <v>29</v>
      </c>
      <c r="F234" s="268"/>
      <c r="G234" s="269"/>
      <c r="H234" s="270"/>
      <c r="I234" s="271">
        <f t="shared" si="56"/>
        <v>0</v>
      </c>
      <c r="J234" s="322"/>
      <c r="K234" s="273"/>
      <c r="L234" s="274">
        <f t="shared" si="57"/>
        <v>0</v>
      </c>
      <c r="M234" s="275">
        <f t="shared" si="58"/>
        <v>0</v>
      </c>
      <c r="N234" s="322"/>
      <c r="O234" s="462"/>
      <c r="P234" s="271">
        <f t="shared" si="59"/>
        <v>0</v>
      </c>
    </row>
    <row r="235" spans="1:16" s="272" customFormat="1" ht="15.6" x14ac:dyDescent="0.25">
      <c r="A235" s="285"/>
      <c r="B235" s="285"/>
      <c r="C235" s="437"/>
      <c r="D235" s="406"/>
      <c r="E235" s="277"/>
      <c r="F235" s="278"/>
      <c r="G235" s="291"/>
      <c r="H235" s="287"/>
      <c r="I235" s="271"/>
      <c r="K235" s="289"/>
      <c r="L235" s="274"/>
      <c r="M235" s="275"/>
      <c r="O235" s="465"/>
      <c r="P235" s="271"/>
    </row>
    <row r="236" spans="1:16" s="272" customFormat="1" ht="16.2" thickBot="1" x14ac:dyDescent="0.3">
      <c r="A236" s="285"/>
      <c r="B236" s="285"/>
      <c r="C236" s="437"/>
      <c r="D236" s="405" t="s">
        <v>24</v>
      </c>
      <c r="E236" s="277"/>
      <c r="F236" s="278"/>
      <c r="G236" s="291"/>
      <c r="H236" s="287"/>
      <c r="I236" s="292">
        <f>SUM(I169:I235)</f>
        <v>0</v>
      </c>
      <c r="K236" s="289"/>
      <c r="L236" s="287"/>
      <c r="M236" s="292">
        <f>SUM(M169:M235)</f>
        <v>0</v>
      </c>
      <c r="O236" s="465"/>
      <c r="P236" s="292">
        <f>SUM(P169:P235)</f>
        <v>0</v>
      </c>
    </row>
    <row r="237" spans="1:16" s="272" customFormat="1" ht="15.6" x14ac:dyDescent="0.25">
      <c r="A237" s="285"/>
      <c r="B237" s="285"/>
      <c r="C237" s="437"/>
      <c r="D237" s="406"/>
      <c r="E237" s="277"/>
      <c r="F237" s="278"/>
      <c r="G237" s="291"/>
      <c r="H237" s="287"/>
      <c r="I237" s="294"/>
      <c r="K237" s="289"/>
      <c r="L237" s="274"/>
      <c r="M237" s="295"/>
      <c r="O237" s="465"/>
      <c r="P237" s="294"/>
    </row>
    <row r="238" spans="1:16" s="272" customFormat="1" ht="15.6" x14ac:dyDescent="0.25">
      <c r="A238" s="276">
        <v>8</v>
      </c>
      <c r="B238" s="276"/>
      <c r="C238" s="437"/>
      <c r="D238" s="405" t="s">
        <v>53</v>
      </c>
      <c r="E238" s="277"/>
      <c r="F238" s="278"/>
      <c r="G238" s="291"/>
      <c r="H238" s="287"/>
      <c r="I238" s="271"/>
      <c r="K238" s="289"/>
      <c r="L238" s="274"/>
      <c r="M238" s="275"/>
      <c r="O238" s="465"/>
      <c r="P238" s="271"/>
    </row>
    <row r="239" spans="1:16" s="272" customFormat="1" ht="15.6" x14ac:dyDescent="0.25">
      <c r="A239" s="276"/>
      <c r="B239" s="276"/>
      <c r="C239" s="437"/>
      <c r="D239" s="405"/>
      <c r="E239" s="277"/>
      <c r="F239" s="278"/>
      <c r="G239" s="291"/>
      <c r="H239" s="287"/>
      <c r="I239" s="271"/>
      <c r="K239" s="289"/>
      <c r="L239" s="274"/>
      <c r="M239" s="275"/>
      <c r="O239" s="465"/>
      <c r="P239" s="271"/>
    </row>
    <row r="240" spans="1:16" s="272" customFormat="1" ht="15.6" x14ac:dyDescent="0.25">
      <c r="A240" s="285">
        <v>8</v>
      </c>
      <c r="B240" s="285">
        <v>1</v>
      </c>
      <c r="C240" s="437"/>
      <c r="D240" s="406" t="s">
        <v>124</v>
      </c>
      <c r="E240" s="277"/>
      <c r="F240" s="278"/>
      <c r="G240" s="291"/>
      <c r="H240" s="287"/>
      <c r="I240" s="271"/>
      <c r="K240" s="289"/>
      <c r="L240" s="274"/>
      <c r="M240" s="275"/>
      <c r="O240" s="465"/>
      <c r="P240" s="271"/>
    </row>
    <row r="241" spans="1:16" s="272" customFormat="1" ht="15.6" x14ac:dyDescent="0.25">
      <c r="A241" s="285"/>
      <c r="B241" s="285"/>
      <c r="C241" s="437"/>
      <c r="D241" s="406"/>
      <c r="E241" s="277"/>
      <c r="F241" s="278"/>
      <c r="G241" s="291"/>
      <c r="H241" s="287"/>
      <c r="I241" s="271"/>
      <c r="K241" s="289"/>
      <c r="L241" s="274"/>
      <c r="M241" s="275"/>
      <c r="O241" s="465"/>
      <c r="P241" s="271"/>
    </row>
    <row r="242" spans="1:16" s="272" customFormat="1" ht="17.399999999999999" x14ac:dyDescent="0.25">
      <c r="A242" s="317"/>
      <c r="B242" s="317"/>
      <c r="C242" s="438">
        <v>1</v>
      </c>
      <c r="D242" s="408" t="s">
        <v>54</v>
      </c>
      <c r="E242" s="252" t="s">
        <v>185</v>
      </c>
      <c r="F242" s="268"/>
      <c r="G242" s="269"/>
      <c r="H242" s="270"/>
      <c r="I242" s="271">
        <f t="shared" ref="I242:I262" si="60">G242*H242</f>
        <v>0</v>
      </c>
      <c r="K242" s="273"/>
      <c r="L242" s="274">
        <f t="shared" ref="L242:L261" si="61">G242+K242</f>
        <v>0</v>
      </c>
      <c r="M242" s="275">
        <f t="shared" ref="M242:M261" si="62">H242*L242</f>
        <v>0</v>
      </c>
      <c r="O242" s="462"/>
      <c r="P242" s="271">
        <f t="shared" ref="P242:P262" si="63">H242*O242</f>
        <v>0</v>
      </c>
    </row>
    <row r="243" spans="1:16" s="272" customFormat="1" ht="17.399999999999999" x14ac:dyDescent="0.25">
      <c r="A243" s="267"/>
      <c r="B243" s="267"/>
      <c r="C243" s="438">
        <v>2</v>
      </c>
      <c r="D243" s="408" t="s">
        <v>55</v>
      </c>
      <c r="E243" s="252" t="s">
        <v>185</v>
      </c>
      <c r="F243" s="268"/>
      <c r="G243" s="269"/>
      <c r="H243" s="270"/>
      <c r="I243" s="271">
        <f t="shared" si="60"/>
        <v>0</v>
      </c>
      <c r="K243" s="273"/>
      <c r="L243" s="274">
        <f t="shared" si="61"/>
        <v>0</v>
      </c>
      <c r="M243" s="275">
        <f t="shared" si="62"/>
        <v>0</v>
      </c>
      <c r="O243" s="462"/>
      <c r="P243" s="271">
        <f t="shared" si="63"/>
        <v>0</v>
      </c>
    </row>
    <row r="244" spans="1:16" s="272" customFormat="1" ht="15.6" x14ac:dyDescent="0.25">
      <c r="A244" s="267"/>
      <c r="B244" s="267"/>
      <c r="C244" s="438">
        <v>3</v>
      </c>
      <c r="D244" s="408" t="s">
        <v>56</v>
      </c>
      <c r="E244" s="252" t="s">
        <v>26</v>
      </c>
      <c r="F244" s="268"/>
      <c r="G244" s="269"/>
      <c r="H244" s="270"/>
      <c r="I244" s="271">
        <f t="shared" si="60"/>
        <v>0</v>
      </c>
      <c r="K244" s="273"/>
      <c r="L244" s="274">
        <f t="shared" si="61"/>
        <v>0</v>
      </c>
      <c r="M244" s="275">
        <f t="shared" si="62"/>
        <v>0</v>
      </c>
      <c r="O244" s="462"/>
      <c r="P244" s="271">
        <f t="shared" si="63"/>
        <v>0</v>
      </c>
    </row>
    <row r="245" spans="1:16" s="272" customFormat="1" ht="15.6" x14ac:dyDescent="0.25">
      <c r="A245" s="267"/>
      <c r="B245" s="267"/>
      <c r="C245" s="438">
        <v>4</v>
      </c>
      <c r="D245" s="408" t="s">
        <v>57</v>
      </c>
      <c r="E245" s="252" t="s">
        <v>26</v>
      </c>
      <c r="F245" s="268"/>
      <c r="G245" s="269"/>
      <c r="H245" s="270"/>
      <c r="I245" s="271">
        <f t="shared" si="60"/>
        <v>0</v>
      </c>
      <c r="K245" s="273"/>
      <c r="L245" s="274">
        <f t="shared" si="61"/>
        <v>0</v>
      </c>
      <c r="M245" s="275">
        <f t="shared" si="62"/>
        <v>0</v>
      </c>
      <c r="O245" s="462"/>
      <c r="P245" s="271">
        <f t="shared" si="63"/>
        <v>0</v>
      </c>
    </row>
    <row r="246" spans="1:16" s="272" customFormat="1" ht="30" x14ac:dyDescent="0.25">
      <c r="A246" s="267"/>
      <c r="B246" s="267"/>
      <c r="C246" s="438">
        <v>5</v>
      </c>
      <c r="D246" s="408" t="s">
        <v>302</v>
      </c>
      <c r="E246" s="252" t="s">
        <v>26</v>
      </c>
      <c r="F246" s="268"/>
      <c r="G246" s="269"/>
      <c r="H246" s="270"/>
      <c r="I246" s="271">
        <f t="shared" si="60"/>
        <v>0</v>
      </c>
      <c r="K246" s="273"/>
      <c r="L246" s="274">
        <f t="shared" ref="L246:L253" si="64">G246+K246</f>
        <v>0</v>
      </c>
      <c r="M246" s="275">
        <f t="shared" ref="M246:M253" si="65">H246*L246</f>
        <v>0</v>
      </c>
      <c r="O246" s="462"/>
      <c r="P246" s="271">
        <f t="shared" si="63"/>
        <v>0</v>
      </c>
    </row>
    <row r="247" spans="1:16" s="272" customFormat="1" ht="43.8" x14ac:dyDescent="0.25">
      <c r="A247" s="267"/>
      <c r="B247" s="267"/>
      <c r="C247" s="438">
        <v>6</v>
      </c>
      <c r="D247" s="408" t="s">
        <v>303</v>
      </c>
      <c r="E247" s="252" t="s">
        <v>26</v>
      </c>
      <c r="F247" s="268"/>
      <c r="G247" s="269"/>
      <c r="H247" s="270"/>
      <c r="I247" s="271">
        <f t="shared" si="60"/>
        <v>0</v>
      </c>
      <c r="K247" s="273"/>
      <c r="L247" s="274">
        <f t="shared" si="64"/>
        <v>0</v>
      </c>
      <c r="M247" s="275">
        <f t="shared" si="65"/>
        <v>0</v>
      </c>
      <c r="O247" s="462"/>
      <c r="P247" s="271">
        <f t="shared" si="63"/>
        <v>0</v>
      </c>
    </row>
    <row r="248" spans="1:16" s="272" customFormat="1" ht="30" x14ac:dyDescent="0.25">
      <c r="A248" s="267"/>
      <c r="B248" s="267"/>
      <c r="C248" s="438">
        <v>7</v>
      </c>
      <c r="D248" s="408" t="s">
        <v>304</v>
      </c>
      <c r="E248" s="252" t="s">
        <v>26</v>
      </c>
      <c r="F248" s="268"/>
      <c r="G248" s="269"/>
      <c r="H248" s="270"/>
      <c r="I248" s="271">
        <f t="shared" si="60"/>
        <v>0</v>
      </c>
      <c r="K248" s="273"/>
      <c r="L248" s="274">
        <f t="shared" si="64"/>
        <v>0</v>
      </c>
      <c r="M248" s="275">
        <f t="shared" si="65"/>
        <v>0</v>
      </c>
      <c r="O248" s="462"/>
      <c r="P248" s="271">
        <f t="shared" si="63"/>
        <v>0</v>
      </c>
    </row>
    <row r="249" spans="1:16" s="272" customFormat="1" ht="30" x14ac:dyDescent="0.25">
      <c r="A249" s="267"/>
      <c r="B249" s="267"/>
      <c r="C249" s="438">
        <v>8</v>
      </c>
      <c r="D249" s="408" t="s">
        <v>305</v>
      </c>
      <c r="E249" s="252" t="s">
        <v>26</v>
      </c>
      <c r="F249" s="268"/>
      <c r="G249" s="269"/>
      <c r="H249" s="270"/>
      <c r="I249" s="271">
        <f t="shared" si="60"/>
        <v>0</v>
      </c>
      <c r="K249" s="273"/>
      <c r="L249" s="274">
        <f t="shared" si="64"/>
        <v>0</v>
      </c>
      <c r="M249" s="275">
        <f t="shared" si="65"/>
        <v>0</v>
      </c>
      <c r="O249" s="462"/>
      <c r="P249" s="271">
        <f t="shared" si="63"/>
        <v>0</v>
      </c>
    </row>
    <row r="250" spans="1:16" s="272" customFormat="1" ht="43.8" x14ac:dyDescent="0.25">
      <c r="A250" s="267"/>
      <c r="B250" s="267"/>
      <c r="C250" s="438">
        <v>9</v>
      </c>
      <c r="D250" s="408" t="s">
        <v>306</v>
      </c>
      <c r="E250" s="252" t="s">
        <v>26</v>
      </c>
      <c r="F250" s="268"/>
      <c r="G250" s="269"/>
      <c r="H250" s="270"/>
      <c r="I250" s="271">
        <f t="shared" si="60"/>
        <v>0</v>
      </c>
      <c r="K250" s="273"/>
      <c r="L250" s="274">
        <f t="shared" si="64"/>
        <v>0</v>
      </c>
      <c r="M250" s="275">
        <f t="shared" si="65"/>
        <v>0</v>
      </c>
      <c r="O250" s="462"/>
      <c r="P250" s="271">
        <f t="shared" si="63"/>
        <v>0</v>
      </c>
    </row>
    <row r="251" spans="1:16" s="272" customFormat="1" ht="43.8" x14ac:dyDescent="0.25">
      <c r="A251" s="267"/>
      <c r="B251" s="267"/>
      <c r="C251" s="438">
        <v>10</v>
      </c>
      <c r="D251" s="408" t="s">
        <v>307</v>
      </c>
      <c r="E251" s="252" t="s">
        <v>26</v>
      </c>
      <c r="F251" s="268"/>
      <c r="G251" s="269"/>
      <c r="H251" s="270"/>
      <c r="I251" s="271">
        <f t="shared" si="60"/>
        <v>0</v>
      </c>
      <c r="K251" s="273"/>
      <c r="L251" s="274">
        <f t="shared" si="64"/>
        <v>0</v>
      </c>
      <c r="M251" s="275">
        <f t="shared" si="65"/>
        <v>0</v>
      </c>
      <c r="O251" s="462"/>
      <c r="P251" s="271">
        <f t="shared" si="63"/>
        <v>0</v>
      </c>
    </row>
    <row r="252" spans="1:16" s="272" customFormat="1" ht="17.399999999999999" x14ac:dyDescent="0.25">
      <c r="A252" s="267"/>
      <c r="B252" s="267"/>
      <c r="C252" s="438">
        <v>11</v>
      </c>
      <c r="D252" s="408" t="s">
        <v>58</v>
      </c>
      <c r="E252" s="252" t="s">
        <v>185</v>
      </c>
      <c r="F252" s="268"/>
      <c r="G252" s="269"/>
      <c r="H252" s="270"/>
      <c r="I252" s="271">
        <f t="shared" si="60"/>
        <v>0</v>
      </c>
      <c r="K252" s="273"/>
      <c r="L252" s="274">
        <f t="shared" si="64"/>
        <v>0</v>
      </c>
      <c r="M252" s="275">
        <f t="shared" si="65"/>
        <v>0</v>
      </c>
      <c r="O252" s="462"/>
      <c r="P252" s="271">
        <f t="shared" si="63"/>
        <v>0</v>
      </c>
    </row>
    <row r="253" spans="1:16" s="272" customFormat="1" ht="17.399999999999999" x14ac:dyDescent="0.25">
      <c r="A253" s="267"/>
      <c r="B253" s="267"/>
      <c r="C253" s="438">
        <v>12</v>
      </c>
      <c r="D253" s="408" t="s">
        <v>59</v>
      </c>
      <c r="E253" s="252" t="s">
        <v>185</v>
      </c>
      <c r="F253" s="268"/>
      <c r="G253" s="269"/>
      <c r="H253" s="270"/>
      <c r="I253" s="271">
        <f t="shared" si="60"/>
        <v>0</v>
      </c>
      <c r="K253" s="273"/>
      <c r="L253" s="274">
        <f t="shared" si="64"/>
        <v>0</v>
      </c>
      <c r="M253" s="275">
        <f t="shared" si="65"/>
        <v>0</v>
      </c>
      <c r="O253" s="462"/>
      <c r="P253" s="271">
        <f t="shared" si="63"/>
        <v>0</v>
      </c>
    </row>
    <row r="254" spans="1:16" s="272" customFormat="1" ht="17.399999999999999" x14ac:dyDescent="0.25">
      <c r="A254" s="267"/>
      <c r="B254" s="267"/>
      <c r="C254" s="438">
        <v>13</v>
      </c>
      <c r="D254" s="408" t="s">
        <v>60</v>
      </c>
      <c r="E254" s="252" t="s">
        <v>185</v>
      </c>
      <c r="F254" s="268"/>
      <c r="G254" s="269"/>
      <c r="H254" s="270"/>
      <c r="I254" s="271">
        <f t="shared" si="60"/>
        <v>0</v>
      </c>
      <c r="K254" s="273"/>
      <c r="L254" s="274">
        <f t="shared" si="61"/>
        <v>0</v>
      </c>
      <c r="M254" s="275">
        <f t="shared" si="62"/>
        <v>0</v>
      </c>
      <c r="O254" s="462"/>
      <c r="P254" s="271">
        <f t="shared" si="63"/>
        <v>0</v>
      </c>
    </row>
    <row r="255" spans="1:16" s="272" customFormat="1" ht="17.399999999999999" x14ac:dyDescent="0.25">
      <c r="A255" s="267"/>
      <c r="B255" s="267"/>
      <c r="C255" s="438">
        <v>14</v>
      </c>
      <c r="D255" s="408" t="s">
        <v>61</v>
      </c>
      <c r="E255" s="252" t="s">
        <v>185</v>
      </c>
      <c r="F255" s="268"/>
      <c r="G255" s="269"/>
      <c r="H255" s="270"/>
      <c r="I255" s="271">
        <f t="shared" si="60"/>
        <v>0</v>
      </c>
      <c r="K255" s="273"/>
      <c r="L255" s="274">
        <f t="shared" si="61"/>
        <v>0</v>
      </c>
      <c r="M255" s="275">
        <f t="shared" si="62"/>
        <v>0</v>
      </c>
      <c r="O255" s="462"/>
      <c r="P255" s="271">
        <f t="shared" si="63"/>
        <v>0</v>
      </c>
    </row>
    <row r="256" spans="1:16" s="272" customFormat="1" ht="19.5" customHeight="1" x14ac:dyDescent="0.25">
      <c r="A256" s="267"/>
      <c r="B256" s="267"/>
      <c r="C256" s="438">
        <v>15</v>
      </c>
      <c r="D256" s="408" t="s">
        <v>62</v>
      </c>
      <c r="E256" s="252" t="s">
        <v>26</v>
      </c>
      <c r="F256" s="268"/>
      <c r="G256" s="269"/>
      <c r="H256" s="270"/>
      <c r="I256" s="271">
        <f t="shared" si="60"/>
        <v>0</v>
      </c>
      <c r="K256" s="273"/>
      <c r="L256" s="274">
        <f t="shared" si="61"/>
        <v>0</v>
      </c>
      <c r="M256" s="275">
        <f t="shared" si="62"/>
        <v>0</v>
      </c>
      <c r="O256" s="462"/>
      <c r="P256" s="271">
        <f t="shared" si="63"/>
        <v>0</v>
      </c>
    </row>
    <row r="257" spans="1:16" s="272" customFormat="1" ht="19.5" customHeight="1" x14ac:dyDescent="0.25">
      <c r="A257" s="267"/>
      <c r="B257" s="267"/>
      <c r="C257" s="438">
        <v>16</v>
      </c>
      <c r="D257" s="408" t="s">
        <v>63</v>
      </c>
      <c r="E257" s="252" t="s">
        <v>26</v>
      </c>
      <c r="F257" s="268"/>
      <c r="G257" s="269"/>
      <c r="H257" s="270"/>
      <c r="I257" s="271">
        <f t="shared" si="60"/>
        <v>0</v>
      </c>
      <c r="K257" s="273"/>
      <c r="L257" s="274">
        <f t="shared" si="61"/>
        <v>0</v>
      </c>
      <c r="M257" s="275">
        <f t="shared" si="62"/>
        <v>0</v>
      </c>
      <c r="O257" s="462"/>
      <c r="P257" s="271">
        <f t="shared" si="63"/>
        <v>0</v>
      </c>
    </row>
    <row r="258" spans="1:16" s="272" customFormat="1" ht="31.5" customHeight="1" x14ac:dyDescent="0.25">
      <c r="A258" s="267"/>
      <c r="B258" s="267"/>
      <c r="C258" s="438">
        <v>17</v>
      </c>
      <c r="D258" s="408" t="s">
        <v>64</v>
      </c>
      <c r="E258" s="252" t="s">
        <v>26</v>
      </c>
      <c r="F258" s="268"/>
      <c r="G258" s="269"/>
      <c r="H258" s="270"/>
      <c r="I258" s="271">
        <f t="shared" si="60"/>
        <v>0</v>
      </c>
      <c r="K258" s="273"/>
      <c r="L258" s="274">
        <f t="shared" si="61"/>
        <v>0</v>
      </c>
      <c r="M258" s="275">
        <f t="shared" si="62"/>
        <v>0</v>
      </c>
      <c r="O258" s="462"/>
      <c r="P258" s="271">
        <f t="shared" si="63"/>
        <v>0</v>
      </c>
    </row>
    <row r="259" spans="1:16" s="272" customFormat="1" ht="33" customHeight="1" x14ac:dyDescent="0.25">
      <c r="A259" s="267"/>
      <c r="B259" s="267"/>
      <c r="C259" s="438">
        <v>18</v>
      </c>
      <c r="D259" s="408" t="s">
        <v>65</v>
      </c>
      <c r="E259" s="252" t="s">
        <v>26</v>
      </c>
      <c r="F259" s="268"/>
      <c r="G259" s="269"/>
      <c r="H259" s="270"/>
      <c r="I259" s="271">
        <f t="shared" si="60"/>
        <v>0</v>
      </c>
      <c r="K259" s="273"/>
      <c r="L259" s="274">
        <f t="shared" si="61"/>
        <v>0</v>
      </c>
      <c r="M259" s="275">
        <f t="shared" si="62"/>
        <v>0</v>
      </c>
      <c r="O259" s="462"/>
      <c r="P259" s="271">
        <f t="shared" si="63"/>
        <v>0</v>
      </c>
    </row>
    <row r="260" spans="1:16" s="272" customFormat="1" ht="33" customHeight="1" x14ac:dyDescent="0.25">
      <c r="A260" s="267"/>
      <c r="B260" s="267"/>
      <c r="C260" s="438">
        <v>19</v>
      </c>
      <c r="D260" s="408" t="s">
        <v>66</v>
      </c>
      <c r="E260" s="252" t="s">
        <v>26</v>
      </c>
      <c r="F260" s="268"/>
      <c r="G260" s="269"/>
      <c r="H260" s="270"/>
      <c r="I260" s="271">
        <f t="shared" si="60"/>
        <v>0</v>
      </c>
      <c r="K260" s="273"/>
      <c r="L260" s="274">
        <f t="shared" si="61"/>
        <v>0</v>
      </c>
      <c r="M260" s="275">
        <f t="shared" si="62"/>
        <v>0</v>
      </c>
      <c r="O260" s="462"/>
      <c r="P260" s="271">
        <f t="shared" si="63"/>
        <v>0</v>
      </c>
    </row>
    <row r="261" spans="1:16" s="272" customFormat="1" ht="15.6" x14ac:dyDescent="0.25">
      <c r="A261" s="267"/>
      <c r="B261" s="267"/>
      <c r="C261" s="438">
        <v>20</v>
      </c>
      <c r="D261" s="408" t="s">
        <v>67</v>
      </c>
      <c r="E261" s="252" t="s">
        <v>26</v>
      </c>
      <c r="F261" s="268"/>
      <c r="G261" s="269"/>
      <c r="H261" s="270"/>
      <c r="I261" s="271">
        <f t="shared" si="60"/>
        <v>0</v>
      </c>
      <c r="K261" s="273"/>
      <c r="L261" s="274">
        <f t="shared" si="61"/>
        <v>0</v>
      </c>
      <c r="M261" s="275">
        <f t="shared" si="62"/>
        <v>0</v>
      </c>
      <c r="O261" s="462"/>
      <c r="P261" s="271">
        <f t="shared" si="63"/>
        <v>0</v>
      </c>
    </row>
    <row r="262" spans="1:16" s="272" customFormat="1" ht="30" x14ac:dyDescent="0.25">
      <c r="A262" s="267"/>
      <c r="B262" s="267"/>
      <c r="C262" s="438">
        <v>21</v>
      </c>
      <c r="D262" s="408" t="s">
        <v>308</v>
      </c>
      <c r="E262" s="252" t="s">
        <v>185</v>
      </c>
      <c r="F262" s="268"/>
      <c r="G262" s="269"/>
      <c r="H262" s="270"/>
      <c r="I262" s="271">
        <f t="shared" si="60"/>
        <v>0</v>
      </c>
      <c r="K262" s="273"/>
      <c r="L262" s="274">
        <f t="shared" ref="L262" si="66">G262+K262</f>
        <v>0</v>
      </c>
      <c r="M262" s="275">
        <f t="shared" ref="M262" si="67">H262*L262</f>
        <v>0</v>
      </c>
      <c r="O262" s="462"/>
      <c r="P262" s="271">
        <f t="shared" si="63"/>
        <v>0</v>
      </c>
    </row>
    <row r="263" spans="1:16" s="272" customFormat="1" ht="15.6" x14ac:dyDescent="0.25">
      <c r="A263" s="285"/>
      <c r="B263" s="285"/>
      <c r="C263" s="437"/>
      <c r="D263" s="406"/>
      <c r="E263" s="277"/>
      <c r="F263" s="278"/>
      <c r="G263" s="291"/>
      <c r="H263" s="287"/>
      <c r="I263" s="319"/>
      <c r="K263" s="289"/>
      <c r="L263" s="274"/>
      <c r="M263" s="320"/>
      <c r="O263" s="465"/>
      <c r="P263" s="319"/>
    </row>
    <row r="264" spans="1:16" s="272" customFormat="1" ht="15.6" x14ac:dyDescent="0.25">
      <c r="A264" s="285">
        <v>8</v>
      </c>
      <c r="B264" s="285">
        <v>2</v>
      </c>
      <c r="C264" s="437"/>
      <c r="D264" s="406" t="s">
        <v>282</v>
      </c>
      <c r="E264" s="277"/>
      <c r="F264" s="278"/>
      <c r="G264" s="291"/>
      <c r="H264" s="287"/>
      <c r="I264" s="271"/>
      <c r="K264" s="289"/>
      <c r="L264" s="274"/>
      <c r="M264" s="275"/>
      <c r="O264" s="465"/>
      <c r="P264" s="271"/>
    </row>
    <row r="265" spans="1:16" s="272" customFormat="1" ht="15.6" x14ac:dyDescent="0.25">
      <c r="A265" s="285"/>
      <c r="B265" s="285"/>
      <c r="C265" s="437"/>
      <c r="D265" s="406"/>
      <c r="E265" s="315"/>
      <c r="F265" s="278"/>
      <c r="G265" s="291"/>
      <c r="H265" s="287"/>
      <c r="I265" s="319"/>
      <c r="K265" s="289"/>
      <c r="L265" s="274"/>
      <c r="M265" s="320"/>
      <c r="O265" s="465"/>
      <c r="P265" s="319"/>
    </row>
    <row r="266" spans="1:16" s="272" customFormat="1" ht="30" x14ac:dyDescent="0.25">
      <c r="A266" s="317"/>
      <c r="B266" s="317"/>
      <c r="C266" s="438">
        <v>1</v>
      </c>
      <c r="D266" s="408" t="s">
        <v>68</v>
      </c>
      <c r="E266" s="252" t="s">
        <v>26</v>
      </c>
      <c r="F266" s="268"/>
      <c r="G266" s="269"/>
      <c r="H266" s="270"/>
      <c r="I266" s="271">
        <f t="shared" ref="I266:I277" si="68">G266*H266</f>
        <v>0</v>
      </c>
      <c r="K266" s="273"/>
      <c r="L266" s="274">
        <f t="shared" ref="L266:L277" si="69">G266+K266</f>
        <v>0</v>
      </c>
      <c r="M266" s="275">
        <f t="shared" ref="M266:M277" si="70">H266*L266</f>
        <v>0</v>
      </c>
      <c r="O266" s="462"/>
      <c r="P266" s="271">
        <f t="shared" ref="P266:P277" si="71">H266*O266</f>
        <v>0</v>
      </c>
    </row>
    <row r="267" spans="1:16" s="272" customFormat="1" ht="30" x14ac:dyDescent="0.25">
      <c r="A267" s="267"/>
      <c r="B267" s="267"/>
      <c r="C267" s="438">
        <v>2</v>
      </c>
      <c r="D267" s="408" t="s">
        <v>69</v>
      </c>
      <c r="E267" s="252" t="s">
        <v>26</v>
      </c>
      <c r="F267" s="268"/>
      <c r="G267" s="269"/>
      <c r="H267" s="270"/>
      <c r="I267" s="271">
        <f t="shared" si="68"/>
        <v>0</v>
      </c>
      <c r="K267" s="273"/>
      <c r="L267" s="274">
        <f t="shared" si="69"/>
        <v>0</v>
      </c>
      <c r="M267" s="275">
        <f t="shared" si="70"/>
        <v>0</v>
      </c>
      <c r="O267" s="462"/>
      <c r="P267" s="271">
        <f t="shared" si="71"/>
        <v>0</v>
      </c>
    </row>
    <row r="268" spans="1:16" s="272" customFormat="1" ht="30" x14ac:dyDescent="0.25">
      <c r="A268" s="267"/>
      <c r="B268" s="267"/>
      <c r="C268" s="438">
        <v>3</v>
      </c>
      <c r="D268" s="408" t="s">
        <v>180</v>
      </c>
      <c r="E268" s="252" t="s">
        <v>26</v>
      </c>
      <c r="F268" s="268"/>
      <c r="G268" s="269"/>
      <c r="H268" s="270"/>
      <c r="I268" s="271">
        <f t="shared" si="68"/>
        <v>0</v>
      </c>
      <c r="K268" s="273"/>
      <c r="L268" s="274">
        <f t="shared" si="69"/>
        <v>0</v>
      </c>
      <c r="M268" s="275">
        <f t="shared" si="70"/>
        <v>0</v>
      </c>
      <c r="O268" s="462"/>
      <c r="P268" s="271">
        <f t="shared" si="71"/>
        <v>0</v>
      </c>
    </row>
    <row r="269" spans="1:16" s="272" customFormat="1" ht="30" x14ac:dyDescent="0.25">
      <c r="A269" s="267"/>
      <c r="B269" s="267"/>
      <c r="C269" s="438">
        <v>4</v>
      </c>
      <c r="D269" s="408" t="s">
        <v>170</v>
      </c>
      <c r="E269" s="252" t="s">
        <v>26</v>
      </c>
      <c r="F269" s="268"/>
      <c r="G269" s="269"/>
      <c r="H269" s="270"/>
      <c r="I269" s="271">
        <f t="shared" si="68"/>
        <v>0</v>
      </c>
      <c r="K269" s="273"/>
      <c r="L269" s="274">
        <f t="shared" si="69"/>
        <v>0</v>
      </c>
      <c r="M269" s="275">
        <f t="shared" si="70"/>
        <v>0</v>
      </c>
      <c r="O269" s="462"/>
      <c r="P269" s="271">
        <f t="shared" si="71"/>
        <v>0</v>
      </c>
    </row>
    <row r="270" spans="1:16" s="272" customFormat="1" ht="30" x14ac:dyDescent="0.25">
      <c r="A270" s="267"/>
      <c r="B270" s="267"/>
      <c r="C270" s="438">
        <v>5</v>
      </c>
      <c r="D270" s="408" t="s">
        <v>171</v>
      </c>
      <c r="E270" s="252" t="s">
        <v>26</v>
      </c>
      <c r="F270" s="268"/>
      <c r="G270" s="269"/>
      <c r="H270" s="270"/>
      <c r="I270" s="271">
        <f t="shared" si="68"/>
        <v>0</v>
      </c>
      <c r="K270" s="273"/>
      <c r="L270" s="274">
        <f t="shared" si="69"/>
        <v>0</v>
      </c>
      <c r="M270" s="275">
        <f t="shared" si="70"/>
        <v>0</v>
      </c>
      <c r="O270" s="462"/>
      <c r="P270" s="271">
        <f t="shared" si="71"/>
        <v>0</v>
      </c>
    </row>
    <row r="271" spans="1:16" s="272" customFormat="1" ht="30" x14ac:dyDescent="0.25">
      <c r="A271" s="267"/>
      <c r="B271" s="267"/>
      <c r="C271" s="438">
        <v>6</v>
      </c>
      <c r="D271" s="408" t="s">
        <v>172</v>
      </c>
      <c r="E271" s="252" t="s">
        <v>26</v>
      </c>
      <c r="F271" s="268"/>
      <c r="G271" s="269"/>
      <c r="H271" s="270"/>
      <c r="I271" s="271">
        <f t="shared" si="68"/>
        <v>0</v>
      </c>
      <c r="K271" s="273"/>
      <c r="L271" s="274">
        <f t="shared" si="69"/>
        <v>0</v>
      </c>
      <c r="M271" s="275">
        <f t="shared" si="70"/>
        <v>0</v>
      </c>
      <c r="O271" s="462"/>
      <c r="P271" s="271">
        <f t="shared" si="71"/>
        <v>0</v>
      </c>
    </row>
    <row r="272" spans="1:16" s="272" customFormat="1" ht="30" x14ac:dyDescent="0.25">
      <c r="A272" s="267"/>
      <c r="B272" s="267"/>
      <c r="C272" s="438">
        <v>7</v>
      </c>
      <c r="D272" s="408" t="s">
        <v>70</v>
      </c>
      <c r="E272" s="252" t="s">
        <v>26</v>
      </c>
      <c r="F272" s="268"/>
      <c r="G272" s="269"/>
      <c r="H272" s="270"/>
      <c r="I272" s="271">
        <f t="shared" si="68"/>
        <v>0</v>
      </c>
      <c r="K272" s="273"/>
      <c r="L272" s="274">
        <f t="shared" si="69"/>
        <v>0</v>
      </c>
      <c r="M272" s="275">
        <f t="shared" si="70"/>
        <v>0</v>
      </c>
      <c r="O272" s="462"/>
      <c r="P272" s="271">
        <f t="shared" si="71"/>
        <v>0</v>
      </c>
    </row>
    <row r="273" spans="1:16" s="272" customFormat="1" ht="30" x14ac:dyDescent="0.25">
      <c r="A273" s="267"/>
      <c r="B273" s="267"/>
      <c r="C273" s="438">
        <v>8</v>
      </c>
      <c r="D273" s="408" t="s">
        <v>71</v>
      </c>
      <c r="E273" s="252" t="s">
        <v>26</v>
      </c>
      <c r="F273" s="268"/>
      <c r="G273" s="269"/>
      <c r="H273" s="270"/>
      <c r="I273" s="271">
        <f t="shared" si="68"/>
        <v>0</v>
      </c>
      <c r="K273" s="273"/>
      <c r="L273" s="274">
        <f t="shared" si="69"/>
        <v>0</v>
      </c>
      <c r="M273" s="275">
        <f t="shared" si="70"/>
        <v>0</v>
      </c>
      <c r="O273" s="462"/>
      <c r="P273" s="271">
        <f t="shared" si="71"/>
        <v>0</v>
      </c>
    </row>
    <row r="274" spans="1:16" s="272" customFormat="1" ht="30" x14ac:dyDescent="0.25">
      <c r="A274" s="267"/>
      <c r="B274" s="267"/>
      <c r="C274" s="438">
        <v>9</v>
      </c>
      <c r="D274" s="408" t="s">
        <v>181</v>
      </c>
      <c r="E274" s="252" t="s">
        <v>26</v>
      </c>
      <c r="F274" s="268"/>
      <c r="G274" s="269"/>
      <c r="H274" s="270"/>
      <c r="I274" s="271">
        <f t="shared" si="68"/>
        <v>0</v>
      </c>
      <c r="K274" s="273"/>
      <c r="L274" s="274">
        <f t="shared" si="69"/>
        <v>0</v>
      </c>
      <c r="M274" s="275">
        <f t="shared" si="70"/>
        <v>0</v>
      </c>
      <c r="O274" s="462"/>
      <c r="P274" s="271">
        <f t="shared" si="71"/>
        <v>0</v>
      </c>
    </row>
    <row r="275" spans="1:16" s="272" customFormat="1" ht="30" x14ac:dyDescent="0.25">
      <c r="A275" s="267"/>
      <c r="B275" s="267"/>
      <c r="C275" s="438">
        <v>10</v>
      </c>
      <c r="D275" s="408" t="s">
        <v>173</v>
      </c>
      <c r="E275" s="252" t="s">
        <v>26</v>
      </c>
      <c r="F275" s="268"/>
      <c r="G275" s="269"/>
      <c r="H275" s="270"/>
      <c r="I275" s="271">
        <f t="shared" si="68"/>
        <v>0</v>
      </c>
      <c r="K275" s="273"/>
      <c r="L275" s="274">
        <f t="shared" si="69"/>
        <v>0</v>
      </c>
      <c r="M275" s="275">
        <f t="shared" si="70"/>
        <v>0</v>
      </c>
      <c r="O275" s="462"/>
      <c r="P275" s="271">
        <f t="shared" si="71"/>
        <v>0</v>
      </c>
    </row>
    <row r="276" spans="1:16" s="272" customFormat="1" ht="30" x14ac:dyDescent="0.25">
      <c r="A276" s="267"/>
      <c r="B276" s="267"/>
      <c r="C276" s="438">
        <v>11</v>
      </c>
      <c r="D276" s="408" t="s">
        <v>175</v>
      </c>
      <c r="E276" s="252" t="s">
        <v>26</v>
      </c>
      <c r="F276" s="268"/>
      <c r="G276" s="269"/>
      <c r="H276" s="270"/>
      <c r="I276" s="271">
        <f t="shared" si="68"/>
        <v>0</v>
      </c>
      <c r="K276" s="273"/>
      <c r="L276" s="274">
        <f t="shared" si="69"/>
        <v>0</v>
      </c>
      <c r="M276" s="275">
        <f t="shared" si="70"/>
        <v>0</v>
      </c>
      <c r="O276" s="462"/>
      <c r="P276" s="271">
        <f t="shared" si="71"/>
        <v>0</v>
      </c>
    </row>
    <row r="277" spans="1:16" s="272" customFormat="1" ht="30" x14ac:dyDescent="0.25">
      <c r="A277" s="267"/>
      <c r="B277" s="267"/>
      <c r="C277" s="438">
        <v>12</v>
      </c>
      <c r="D277" s="408" t="s">
        <v>176</v>
      </c>
      <c r="E277" s="252" t="s">
        <v>26</v>
      </c>
      <c r="F277" s="268"/>
      <c r="G277" s="269"/>
      <c r="H277" s="270"/>
      <c r="I277" s="271">
        <f t="shared" si="68"/>
        <v>0</v>
      </c>
      <c r="K277" s="273"/>
      <c r="L277" s="274">
        <f t="shared" si="69"/>
        <v>0</v>
      </c>
      <c r="M277" s="275">
        <f t="shared" si="70"/>
        <v>0</v>
      </c>
      <c r="O277" s="462"/>
      <c r="P277" s="271">
        <f t="shared" si="71"/>
        <v>0</v>
      </c>
    </row>
    <row r="278" spans="1:16" s="272" customFormat="1" ht="15.6" x14ac:dyDescent="0.25">
      <c r="A278" s="285"/>
      <c r="B278" s="285"/>
      <c r="C278" s="437"/>
      <c r="D278" s="406"/>
      <c r="E278" s="277"/>
      <c r="F278" s="278"/>
      <c r="G278" s="291"/>
      <c r="H278" s="287"/>
      <c r="I278" s="319"/>
      <c r="K278" s="289"/>
      <c r="L278" s="274"/>
      <c r="M278" s="320"/>
      <c r="O278" s="465"/>
      <c r="P278" s="319"/>
    </row>
    <row r="279" spans="1:16" s="272" customFormat="1" ht="30" x14ac:dyDescent="0.25">
      <c r="A279" s="285">
        <v>8</v>
      </c>
      <c r="B279" s="285">
        <v>3</v>
      </c>
      <c r="C279" s="437"/>
      <c r="D279" s="406" t="s">
        <v>72</v>
      </c>
      <c r="E279" s="277"/>
      <c r="F279" s="278"/>
      <c r="G279" s="291"/>
      <c r="H279" s="287"/>
      <c r="I279" s="271"/>
      <c r="K279" s="289"/>
      <c r="L279" s="274"/>
      <c r="M279" s="275"/>
      <c r="O279" s="465"/>
      <c r="P279" s="271"/>
    </row>
    <row r="280" spans="1:16" s="272" customFormat="1" ht="15.6" x14ac:dyDescent="0.25">
      <c r="A280" s="285"/>
      <c r="B280" s="285"/>
      <c r="C280" s="437"/>
      <c r="D280" s="406"/>
      <c r="E280" s="315"/>
      <c r="F280" s="278"/>
      <c r="G280" s="291"/>
      <c r="H280" s="287"/>
      <c r="I280" s="319"/>
      <c r="K280" s="289"/>
      <c r="L280" s="274"/>
      <c r="M280" s="320"/>
      <c r="O280" s="465"/>
      <c r="P280" s="319"/>
    </row>
    <row r="281" spans="1:16" s="272" customFormat="1" ht="30" x14ac:dyDescent="0.25">
      <c r="A281" s="267"/>
      <c r="B281" s="267"/>
      <c r="C281" s="438">
        <v>1</v>
      </c>
      <c r="D281" s="408" t="s">
        <v>396</v>
      </c>
      <c r="E281" s="252" t="s">
        <v>26</v>
      </c>
      <c r="F281" s="268"/>
      <c r="G281" s="269"/>
      <c r="H281" s="270"/>
      <c r="I281" s="271">
        <f>G281*H281</f>
        <v>0</v>
      </c>
      <c r="K281" s="273"/>
      <c r="L281" s="274">
        <f t="shared" ref="L281:L289" si="72">G281+K281</f>
        <v>0</v>
      </c>
      <c r="M281" s="275">
        <f t="shared" ref="M281:M289" si="73">H281*L281</f>
        <v>0</v>
      </c>
      <c r="O281" s="462"/>
      <c r="P281" s="271">
        <f t="shared" ref="P281:P289" si="74">H281*O281</f>
        <v>0</v>
      </c>
    </row>
    <row r="282" spans="1:16" s="272" customFormat="1" ht="30" x14ac:dyDescent="0.25">
      <c r="A282" s="267"/>
      <c r="B282" s="267"/>
      <c r="C282" s="438">
        <v>2</v>
      </c>
      <c r="D282" s="408" t="s">
        <v>174</v>
      </c>
      <c r="E282" s="252" t="s">
        <v>26</v>
      </c>
      <c r="F282" s="268"/>
      <c r="G282" s="269"/>
      <c r="H282" s="270"/>
      <c r="I282" s="271">
        <f>G282*H282</f>
        <v>0</v>
      </c>
      <c r="K282" s="273"/>
      <c r="L282" s="274">
        <f t="shared" si="72"/>
        <v>0</v>
      </c>
      <c r="M282" s="275">
        <f t="shared" si="73"/>
        <v>0</v>
      </c>
      <c r="O282" s="462"/>
      <c r="P282" s="271">
        <f t="shared" si="74"/>
        <v>0</v>
      </c>
    </row>
    <row r="283" spans="1:16" s="272" customFormat="1" ht="30" x14ac:dyDescent="0.25">
      <c r="A283" s="267"/>
      <c r="B283" s="267"/>
      <c r="C283" s="438">
        <v>3</v>
      </c>
      <c r="D283" s="408" t="s">
        <v>177</v>
      </c>
      <c r="E283" s="252" t="s">
        <v>26</v>
      </c>
      <c r="F283" s="268"/>
      <c r="G283" s="269"/>
      <c r="H283" s="270"/>
      <c r="I283" s="271">
        <f t="shared" ref="I283:I291" si="75">G283*H283</f>
        <v>0</v>
      </c>
      <c r="K283" s="273"/>
      <c r="L283" s="274">
        <f t="shared" si="72"/>
        <v>0</v>
      </c>
      <c r="M283" s="275">
        <f t="shared" si="73"/>
        <v>0</v>
      </c>
      <c r="O283" s="462"/>
      <c r="P283" s="271">
        <f t="shared" si="74"/>
        <v>0</v>
      </c>
    </row>
    <row r="284" spans="1:16" s="272" customFormat="1" ht="30" x14ac:dyDescent="0.25">
      <c r="A284" s="267"/>
      <c r="B284" s="267"/>
      <c r="C284" s="438">
        <v>4</v>
      </c>
      <c r="D284" s="408" t="s">
        <v>73</v>
      </c>
      <c r="E284" s="252" t="s">
        <v>185</v>
      </c>
      <c r="F284" s="268"/>
      <c r="G284" s="269"/>
      <c r="H284" s="270"/>
      <c r="I284" s="271">
        <f t="shared" si="75"/>
        <v>0</v>
      </c>
      <c r="K284" s="273"/>
      <c r="L284" s="274">
        <f t="shared" si="72"/>
        <v>0</v>
      </c>
      <c r="M284" s="275">
        <f t="shared" si="73"/>
        <v>0</v>
      </c>
      <c r="O284" s="462"/>
      <c r="P284" s="271">
        <f t="shared" si="74"/>
        <v>0</v>
      </c>
    </row>
    <row r="285" spans="1:16" s="272" customFormat="1" ht="30" x14ac:dyDescent="0.25">
      <c r="A285" s="267"/>
      <c r="B285" s="267"/>
      <c r="C285" s="438">
        <v>5</v>
      </c>
      <c r="D285" s="408" t="s">
        <v>327</v>
      </c>
      <c r="E285" s="252" t="s">
        <v>185</v>
      </c>
      <c r="F285" s="268"/>
      <c r="G285" s="269"/>
      <c r="H285" s="270"/>
      <c r="I285" s="271">
        <f t="shared" si="75"/>
        <v>0</v>
      </c>
      <c r="K285" s="273"/>
      <c r="L285" s="274">
        <f t="shared" si="72"/>
        <v>0</v>
      </c>
      <c r="M285" s="275">
        <f t="shared" si="73"/>
        <v>0</v>
      </c>
      <c r="O285" s="462"/>
      <c r="P285" s="271">
        <f t="shared" si="74"/>
        <v>0</v>
      </c>
    </row>
    <row r="286" spans="1:16" s="272" customFormat="1" ht="30" x14ac:dyDescent="0.25">
      <c r="A286" s="267"/>
      <c r="B286" s="267"/>
      <c r="C286" s="438">
        <v>6</v>
      </c>
      <c r="D286" s="408" t="s">
        <v>328</v>
      </c>
      <c r="E286" s="252" t="s">
        <v>185</v>
      </c>
      <c r="F286" s="268"/>
      <c r="G286" s="269"/>
      <c r="H286" s="270"/>
      <c r="I286" s="271">
        <f t="shared" si="75"/>
        <v>0</v>
      </c>
      <c r="K286" s="273"/>
      <c r="L286" s="274">
        <f t="shared" si="72"/>
        <v>0</v>
      </c>
      <c r="M286" s="275">
        <f t="shared" si="73"/>
        <v>0</v>
      </c>
      <c r="O286" s="462"/>
      <c r="P286" s="271">
        <f t="shared" si="74"/>
        <v>0</v>
      </c>
    </row>
    <row r="287" spans="1:16" s="272" customFormat="1" ht="18" customHeight="1" x14ac:dyDescent="0.25">
      <c r="A287" s="267"/>
      <c r="B287" s="267"/>
      <c r="C287" s="438">
        <v>7</v>
      </c>
      <c r="D287" s="408" t="s">
        <v>74</v>
      </c>
      <c r="E287" s="323" t="s">
        <v>26</v>
      </c>
      <c r="F287" s="268"/>
      <c r="G287" s="269"/>
      <c r="H287" s="270"/>
      <c r="I287" s="271">
        <f t="shared" si="75"/>
        <v>0</v>
      </c>
      <c r="K287" s="273"/>
      <c r="L287" s="274">
        <f t="shared" si="72"/>
        <v>0</v>
      </c>
      <c r="M287" s="275">
        <f t="shared" si="73"/>
        <v>0</v>
      </c>
      <c r="O287" s="462"/>
      <c r="P287" s="271">
        <f t="shared" si="74"/>
        <v>0</v>
      </c>
    </row>
    <row r="288" spans="1:16" s="272" customFormat="1" ht="15.6" x14ac:dyDescent="0.25">
      <c r="A288" s="349"/>
      <c r="B288" s="349"/>
      <c r="C288" s="356">
        <v>8</v>
      </c>
      <c r="D288" s="410" t="s">
        <v>543</v>
      </c>
      <c r="E288" s="350" t="s">
        <v>29</v>
      </c>
      <c r="F288" s="351" t="s">
        <v>542</v>
      </c>
      <c r="G288" s="352"/>
      <c r="H288" s="353"/>
      <c r="I288" s="271">
        <f t="shared" si="75"/>
        <v>0</v>
      </c>
      <c r="K288" s="354"/>
      <c r="L288" s="274">
        <f t="shared" si="72"/>
        <v>0</v>
      </c>
      <c r="M288" s="275">
        <f t="shared" si="73"/>
        <v>0</v>
      </c>
      <c r="O288" s="464"/>
      <c r="P288" s="271">
        <f t="shared" si="74"/>
        <v>0</v>
      </c>
    </row>
    <row r="289" spans="1:16" s="272" customFormat="1" ht="30" x14ac:dyDescent="0.25">
      <c r="A289" s="349"/>
      <c r="B289" s="349"/>
      <c r="C289" s="356">
        <v>9</v>
      </c>
      <c r="D289" s="355" t="s">
        <v>545</v>
      </c>
      <c r="E289" s="350" t="s">
        <v>90</v>
      </c>
      <c r="F289" s="351" t="s">
        <v>542</v>
      </c>
      <c r="G289" s="352"/>
      <c r="H289" s="353"/>
      <c r="I289" s="271">
        <f t="shared" si="75"/>
        <v>0</v>
      </c>
      <c r="K289" s="354"/>
      <c r="L289" s="274">
        <f t="shared" si="72"/>
        <v>0</v>
      </c>
      <c r="M289" s="275">
        <f t="shared" si="73"/>
        <v>0</v>
      </c>
      <c r="O289" s="464"/>
      <c r="P289" s="271">
        <f t="shared" si="74"/>
        <v>0</v>
      </c>
    </row>
    <row r="290" spans="1:16" s="272" customFormat="1" ht="30" customHeight="1" x14ac:dyDescent="0.25">
      <c r="A290" s="285">
        <v>8</v>
      </c>
      <c r="B290" s="285">
        <v>4</v>
      </c>
      <c r="C290" s="437"/>
      <c r="D290" s="406" t="s">
        <v>75</v>
      </c>
      <c r="E290" s="277"/>
      <c r="F290" s="278"/>
      <c r="G290" s="291"/>
      <c r="H290" s="287"/>
      <c r="I290" s="271"/>
      <c r="K290" s="289"/>
      <c r="L290" s="274"/>
      <c r="M290" s="275"/>
      <c r="O290" s="465"/>
      <c r="P290" s="271"/>
    </row>
    <row r="291" spans="1:16" s="272" customFormat="1" ht="30" x14ac:dyDescent="0.25">
      <c r="A291" s="325"/>
      <c r="B291" s="325"/>
      <c r="C291" s="438">
        <v>1</v>
      </c>
      <c r="D291" s="408" t="s">
        <v>139</v>
      </c>
      <c r="E291" s="252" t="s">
        <v>29</v>
      </c>
      <c r="F291" s="268"/>
      <c r="G291" s="269"/>
      <c r="H291" s="270"/>
      <c r="I291" s="271">
        <f t="shared" si="75"/>
        <v>0</v>
      </c>
      <c r="K291" s="273"/>
      <c r="L291" s="274">
        <f>G291+K291</f>
        <v>0</v>
      </c>
      <c r="M291" s="275">
        <f>H291*L291</f>
        <v>0</v>
      </c>
      <c r="O291" s="462"/>
      <c r="P291" s="271">
        <f>H291*O291</f>
        <v>0</v>
      </c>
    </row>
    <row r="292" spans="1:16" s="272" customFormat="1" ht="15.6" x14ac:dyDescent="0.25">
      <c r="A292" s="360"/>
      <c r="B292" s="360"/>
      <c r="C292" s="357"/>
      <c r="D292" s="409"/>
      <c r="E292" s="309"/>
      <c r="F292" s="310"/>
      <c r="G292" s="311"/>
      <c r="H292" s="312"/>
      <c r="I292" s="271"/>
      <c r="K292" s="313"/>
      <c r="L292" s="274"/>
      <c r="M292" s="275"/>
      <c r="O292" s="463"/>
      <c r="P292" s="271"/>
    </row>
    <row r="293" spans="1:16" s="272" customFormat="1" ht="15.6" x14ac:dyDescent="0.25">
      <c r="A293" s="360">
        <v>8</v>
      </c>
      <c r="B293" s="360">
        <v>5</v>
      </c>
      <c r="C293" s="357"/>
      <c r="D293" s="14" t="s">
        <v>549</v>
      </c>
      <c r="E293" s="309"/>
      <c r="F293" s="310"/>
      <c r="G293" s="311"/>
      <c r="H293" s="312"/>
      <c r="I293" s="271"/>
      <c r="K293" s="313"/>
      <c r="L293" s="274"/>
      <c r="M293" s="275"/>
      <c r="O293" s="463"/>
      <c r="P293" s="271"/>
    </row>
    <row r="294" spans="1:16" s="272" customFormat="1" ht="15.6" x14ac:dyDescent="0.25">
      <c r="A294" s="360"/>
      <c r="B294" s="360"/>
      <c r="C294" s="357"/>
      <c r="D294" s="14"/>
      <c r="E294" s="309"/>
      <c r="F294" s="310"/>
      <c r="G294" s="311"/>
      <c r="H294" s="312"/>
      <c r="I294" s="271"/>
      <c r="K294" s="313"/>
      <c r="L294" s="274"/>
      <c r="M294" s="275"/>
      <c r="O294" s="463"/>
      <c r="P294" s="271"/>
    </row>
    <row r="295" spans="1:16" s="272" customFormat="1" ht="15.6" x14ac:dyDescent="0.25">
      <c r="A295" s="361"/>
      <c r="B295" s="361"/>
      <c r="C295" s="356">
        <v>1</v>
      </c>
      <c r="D295" s="362" t="s">
        <v>550</v>
      </c>
      <c r="E295" s="350"/>
      <c r="F295" s="351"/>
      <c r="G295" s="363"/>
      <c r="H295" s="353"/>
      <c r="I295" s="271">
        <f t="shared" ref="I295" si="76">G295*H295</f>
        <v>0</v>
      </c>
      <c r="K295" s="354"/>
      <c r="L295" s="274">
        <f>G295+K295</f>
        <v>0</v>
      </c>
      <c r="M295" s="275">
        <f>H295*L295</f>
        <v>0</v>
      </c>
      <c r="O295" s="464"/>
      <c r="P295" s="271">
        <f>H295*O295</f>
        <v>0</v>
      </c>
    </row>
    <row r="296" spans="1:16" s="272" customFormat="1" ht="15.6" x14ac:dyDescent="0.25">
      <c r="A296" s="324"/>
      <c r="B296" s="324"/>
      <c r="C296" s="437"/>
      <c r="D296" s="406"/>
      <c r="E296" s="277"/>
      <c r="F296" s="278"/>
      <c r="G296" s="291"/>
      <c r="H296" s="287"/>
      <c r="I296" s="319"/>
      <c r="K296" s="289"/>
      <c r="L296" s="274"/>
      <c r="M296" s="320"/>
      <c r="O296" s="465"/>
      <c r="P296" s="319"/>
    </row>
    <row r="297" spans="1:16" s="272" customFormat="1" ht="16.2" thickBot="1" x14ac:dyDescent="0.3">
      <c r="A297" s="324"/>
      <c r="B297" s="324"/>
      <c r="C297" s="437"/>
      <c r="D297" s="405" t="s">
        <v>43</v>
      </c>
      <c r="E297" s="277"/>
      <c r="F297" s="278"/>
      <c r="G297" s="291"/>
      <c r="H297" s="287"/>
      <c r="I297" s="292">
        <f>SUM(I241:I296)</f>
        <v>0</v>
      </c>
      <c r="K297" s="289"/>
      <c r="L297" s="287"/>
      <c r="M297" s="292">
        <f>SUM(M241:M296)</f>
        <v>0</v>
      </c>
      <c r="O297" s="465"/>
      <c r="P297" s="292">
        <f>SUM(P241:P296)</f>
        <v>0</v>
      </c>
    </row>
    <row r="298" spans="1:16" s="272" customFormat="1" ht="15.6" x14ac:dyDescent="0.25">
      <c r="A298" s="324"/>
      <c r="B298" s="324"/>
      <c r="C298" s="437"/>
      <c r="D298" s="406"/>
      <c r="E298" s="277"/>
      <c r="F298" s="278"/>
      <c r="G298" s="291"/>
      <c r="H298" s="287"/>
      <c r="I298" s="294"/>
      <c r="K298" s="289"/>
      <c r="L298" s="274"/>
      <c r="M298" s="295"/>
      <c r="O298" s="465"/>
      <c r="P298" s="294"/>
    </row>
    <row r="299" spans="1:16" s="272" customFormat="1" ht="15.6" x14ac:dyDescent="0.25">
      <c r="A299" s="276">
        <v>9</v>
      </c>
      <c r="B299" s="276"/>
      <c r="C299" s="437"/>
      <c r="D299" s="405" t="s">
        <v>6</v>
      </c>
      <c r="E299" s="277"/>
      <c r="F299" s="278"/>
      <c r="G299" s="291"/>
      <c r="H299" s="287"/>
      <c r="I299" s="271"/>
      <c r="K299" s="289"/>
      <c r="L299" s="274"/>
      <c r="M299" s="275"/>
      <c r="O299" s="465"/>
      <c r="P299" s="271"/>
    </row>
    <row r="300" spans="1:16" s="272" customFormat="1" ht="15.6" x14ac:dyDescent="0.25">
      <c r="A300" s="276"/>
      <c r="B300" s="276"/>
      <c r="C300" s="437"/>
      <c r="D300" s="405"/>
      <c r="E300" s="277"/>
      <c r="F300" s="278"/>
      <c r="G300" s="291"/>
      <c r="H300" s="287"/>
      <c r="I300" s="271"/>
      <c r="K300" s="289"/>
      <c r="L300" s="274"/>
      <c r="M300" s="275"/>
      <c r="O300" s="465"/>
      <c r="P300" s="271"/>
    </row>
    <row r="301" spans="1:16" s="272" customFormat="1" ht="30" x14ac:dyDescent="0.25">
      <c r="A301" s="285">
        <v>9</v>
      </c>
      <c r="B301" s="285">
        <v>1</v>
      </c>
      <c r="C301" s="437"/>
      <c r="D301" s="406" t="s">
        <v>125</v>
      </c>
      <c r="E301" s="277"/>
      <c r="F301" s="278"/>
      <c r="G301" s="291"/>
      <c r="H301" s="287"/>
      <c r="I301" s="271"/>
      <c r="K301" s="289"/>
      <c r="L301" s="274"/>
      <c r="M301" s="275"/>
      <c r="O301" s="465"/>
      <c r="P301" s="271"/>
    </row>
    <row r="302" spans="1:16" s="272" customFormat="1" ht="15.6" x14ac:dyDescent="0.25">
      <c r="A302" s="276"/>
      <c r="B302" s="276"/>
      <c r="C302" s="437"/>
      <c r="D302" s="405"/>
      <c r="E302" s="277"/>
      <c r="F302" s="278"/>
      <c r="G302" s="291"/>
      <c r="H302" s="287"/>
      <c r="I302" s="271"/>
      <c r="K302" s="289"/>
      <c r="L302" s="274"/>
      <c r="M302" s="275"/>
      <c r="O302" s="465"/>
      <c r="P302" s="271"/>
    </row>
    <row r="303" spans="1:16" s="272" customFormat="1" ht="17.399999999999999" x14ac:dyDescent="0.25">
      <c r="A303" s="321"/>
      <c r="B303" s="321"/>
      <c r="C303" s="438">
        <v>1</v>
      </c>
      <c r="D303" s="408" t="s">
        <v>76</v>
      </c>
      <c r="E303" s="252" t="s">
        <v>185</v>
      </c>
      <c r="F303" s="268"/>
      <c r="G303" s="269"/>
      <c r="H303" s="270"/>
      <c r="I303" s="271">
        <f>G303*H303</f>
        <v>0</v>
      </c>
      <c r="K303" s="273"/>
      <c r="L303" s="274">
        <f>G303+K303</f>
        <v>0</v>
      </c>
      <c r="M303" s="275">
        <f>H303*L303</f>
        <v>0</v>
      </c>
      <c r="O303" s="462"/>
      <c r="P303" s="271">
        <f>H303*O303</f>
        <v>0</v>
      </c>
    </row>
    <row r="304" spans="1:16" s="272" customFormat="1" ht="15.6" x14ac:dyDescent="0.25">
      <c r="A304" s="321"/>
      <c r="B304" s="321"/>
      <c r="C304" s="438">
        <v>2</v>
      </c>
      <c r="D304" s="408" t="s">
        <v>184</v>
      </c>
      <c r="E304" s="252" t="s">
        <v>29</v>
      </c>
      <c r="F304" s="268"/>
      <c r="G304" s="269"/>
      <c r="H304" s="270"/>
      <c r="I304" s="271">
        <f>G304*H304</f>
        <v>0</v>
      </c>
      <c r="K304" s="273"/>
      <c r="L304" s="274">
        <f>G304+K304</f>
        <v>0</v>
      </c>
      <c r="M304" s="275">
        <f>H304*L304</f>
        <v>0</v>
      </c>
      <c r="O304" s="462"/>
      <c r="P304" s="271">
        <f>H304*O304</f>
        <v>0</v>
      </c>
    </row>
    <row r="305" spans="1:16" s="272" customFormat="1" ht="15.6" x14ac:dyDescent="0.25">
      <c r="A305" s="321"/>
      <c r="B305" s="321"/>
      <c r="C305" s="438">
        <v>3</v>
      </c>
      <c r="D305" s="408" t="s">
        <v>126</v>
      </c>
      <c r="E305" s="252" t="s">
        <v>26</v>
      </c>
      <c r="F305" s="268"/>
      <c r="G305" s="269"/>
      <c r="H305" s="270"/>
      <c r="I305" s="271">
        <f>G305*H305</f>
        <v>0</v>
      </c>
      <c r="K305" s="273"/>
      <c r="L305" s="274">
        <f>G305+K305</f>
        <v>0</v>
      </c>
      <c r="M305" s="275">
        <f>H305*L305</f>
        <v>0</v>
      </c>
      <c r="O305" s="462"/>
      <c r="P305" s="271">
        <f>H305*O305</f>
        <v>0</v>
      </c>
    </row>
    <row r="306" spans="1:16" s="272" customFormat="1" ht="15.6" x14ac:dyDescent="0.25">
      <c r="A306" s="285"/>
      <c r="B306" s="285"/>
      <c r="C306" s="437"/>
      <c r="D306" s="405"/>
      <c r="E306" s="277"/>
      <c r="F306" s="278"/>
      <c r="G306" s="291"/>
      <c r="H306" s="287"/>
      <c r="I306" s="271"/>
      <c r="K306" s="289"/>
      <c r="L306" s="274"/>
      <c r="M306" s="275"/>
      <c r="O306" s="465"/>
      <c r="P306" s="271"/>
    </row>
    <row r="307" spans="1:16" s="272" customFormat="1" ht="30" x14ac:dyDescent="0.25">
      <c r="A307" s="285">
        <v>9</v>
      </c>
      <c r="B307" s="285">
        <v>2</v>
      </c>
      <c r="C307" s="437"/>
      <c r="D307" s="406" t="s">
        <v>77</v>
      </c>
      <c r="E307" s="277"/>
      <c r="F307" s="278"/>
      <c r="G307" s="291"/>
      <c r="H307" s="287"/>
      <c r="I307" s="271"/>
      <c r="K307" s="289"/>
      <c r="L307" s="274"/>
      <c r="M307" s="275"/>
      <c r="O307" s="465"/>
      <c r="P307" s="271"/>
    </row>
    <row r="308" spans="1:16" s="272" customFormat="1" ht="15.6" x14ac:dyDescent="0.25">
      <c r="A308" s="285"/>
      <c r="B308" s="285"/>
      <c r="C308" s="437"/>
      <c r="D308" s="406"/>
      <c r="E308" s="277"/>
      <c r="F308" s="278"/>
      <c r="G308" s="291"/>
      <c r="H308" s="287"/>
      <c r="I308" s="319"/>
      <c r="K308" s="289"/>
      <c r="L308" s="274"/>
      <c r="M308" s="320"/>
      <c r="O308" s="465"/>
      <c r="P308" s="319"/>
    </row>
    <row r="309" spans="1:16" s="272" customFormat="1" ht="15.6" x14ac:dyDescent="0.25">
      <c r="A309" s="317"/>
      <c r="B309" s="317"/>
      <c r="C309" s="438">
        <v>1</v>
      </c>
      <c r="D309" s="408" t="s">
        <v>78</v>
      </c>
      <c r="E309" s="252" t="s">
        <v>26</v>
      </c>
      <c r="F309" s="268"/>
      <c r="G309" s="269"/>
      <c r="H309" s="270"/>
      <c r="I309" s="271">
        <f t="shared" ref="I309:I316" si="77">G309*H309</f>
        <v>0</v>
      </c>
      <c r="K309" s="273"/>
      <c r="L309" s="274">
        <f t="shared" ref="L309:L316" si="78">G309+K309</f>
        <v>0</v>
      </c>
      <c r="M309" s="275">
        <f t="shared" ref="M309:M316" si="79">H309*L309</f>
        <v>0</v>
      </c>
      <c r="O309" s="462"/>
      <c r="P309" s="271">
        <f t="shared" ref="P309:P316" si="80">H309*O309</f>
        <v>0</v>
      </c>
    </row>
    <row r="310" spans="1:16" s="272" customFormat="1" ht="15.6" x14ac:dyDescent="0.25">
      <c r="A310" s="267"/>
      <c r="B310" s="267"/>
      <c r="C310" s="438">
        <v>2</v>
      </c>
      <c r="D310" s="408" t="s">
        <v>79</v>
      </c>
      <c r="E310" s="252" t="s">
        <v>26</v>
      </c>
      <c r="F310" s="268"/>
      <c r="G310" s="269"/>
      <c r="H310" s="270"/>
      <c r="I310" s="271">
        <f t="shared" si="77"/>
        <v>0</v>
      </c>
      <c r="K310" s="273"/>
      <c r="L310" s="274">
        <f t="shared" si="78"/>
        <v>0</v>
      </c>
      <c r="M310" s="275">
        <f t="shared" si="79"/>
        <v>0</v>
      </c>
      <c r="O310" s="462"/>
      <c r="P310" s="271">
        <f t="shared" si="80"/>
        <v>0</v>
      </c>
    </row>
    <row r="311" spans="1:16" s="272" customFormat="1" ht="15.6" x14ac:dyDescent="0.25">
      <c r="A311" s="267"/>
      <c r="B311" s="267"/>
      <c r="C311" s="438">
        <v>3</v>
      </c>
      <c r="D311" s="408" t="s">
        <v>80</v>
      </c>
      <c r="E311" s="252" t="s">
        <v>26</v>
      </c>
      <c r="F311" s="268"/>
      <c r="G311" s="269"/>
      <c r="H311" s="270"/>
      <c r="I311" s="271">
        <f t="shared" si="77"/>
        <v>0</v>
      </c>
      <c r="K311" s="273"/>
      <c r="L311" s="274">
        <f t="shared" si="78"/>
        <v>0</v>
      </c>
      <c r="M311" s="275">
        <f t="shared" si="79"/>
        <v>0</v>
      </c>
      <c r="O311" s="462"/>
      <c r="P311" s="271">
        <f t="shared" si="80"/>
        <v>0</v>
      </c>
    </row>
    <row r="312" spans="1:16" s="272" customFormat="1" ht="15.6" x14ac:dyDescent="0.25">
      <c r="A312" s="267"/>
      <c r="B312" s="267"/>
      <c r="C312" s="438">
        <v>4</v>
      </c>
      <c r="D312" s="408" t="s">
        <v>81</v>
      </c>
      <c r="E312" s="252" t="s">
        <v>29</v>
      </c>
      <c r="F312" s="268"/>
      <c r="G312" s="269"/>
      <c r="H312" s="270"/>
      <c r="I312" s="271">
        <f t="shared" si="77"/>
        <v>0</v>
      </c>
      <c r="K312" s="273"/>
      <c r="L312" s="274">
        <f t="shared" si="78"/>
        <v>0</v>
      </c>
      <c r="M312" s="275">
        <f t="shared" si="79"/>
        <v>0</v>
      </c>
      <c r="O312" s="462"/>
      <c r="P312" s="271">
        <f t="shared" si="80"/>
        <v>0</v>
      </c>
    </row>
    <row r="313" spans="1:16" s="272" customFormat="1" ht="15.6" x14ac:dyDescent="0.25">
      <c r="A313" s="267"/>
      <c r="B313" s="267"/>
      <c r="C313" s="438">
        <v>5</v>
      </c>
      <c r="D313" s="408" t="s">
        <v>82</v>
      </c>
      <c r="E313" s="252" t="s">
        <v>29</v>
      </c>
      <c r="F313" s="268"/>
      <c r="G313" s="269"/>
      <c r="H313" s="270"/>
      <c r="I313" s="271">
        <f t="shared" si="77"/>
        <v>0</v>
      </c>
      <c r="K313" s="273"/>
      <c r="L313" s="274">
        <f t="shared" si="78"/>
        <v>0</v>
      </c>
      <c r="M313" s="275">
        <f t="shared" si="79"/>
        <v>0</v>
      </c>
      <c r="O313" s="462"/>
      <c r="P313" s="271">
        <f t="shared" si="80"/>
        <v>0</v>
      </c>
    </row>
    <row r="314" spans="1:16" s="272" customFormat="1" ht="15.6" x14ac:dyDescent="0.25">
      <c r="A314" s="267"/>
      <c r="B314" s="267"/>
      <c r="C314" s="438">
        <v>6</v>
      </c>
      <c r="D314" s="408" t="s">
        <v>127</v>
      </c>
      <c r="E314" s="252" t="s">
        <v>26</v>
      </c>
      <c r="F314" s="268"/>
      <c r="G314" s="269"/>
      <c r="H314" s="270"/>
      <c r="I314" s="271">
        <f t="shared" si="77"/>
        <v>0</v>
      </c>
      <c r="K314" s="273"/>
      <c r="L314" s="274">
        <f t="shared" si="78"/>
        <v>0</v>
      </c>
      <c r="M314" s="275">
        <f t="shared" si="79"/>
        <v>0</v>
      </c>
      <c r="O314" s="462"/>
      <c r="P314" s="271">
        <f t="shared" si="80"/>
        <v>0</v>
      </c>
    </row>
    <row r="315" spans="1:16" s="272" customFormat="1" ht="15.6" x14ac:dyDescent="0.25">
      <c r="A315" s="267"/>
      <c r="B315" s="267"/>
      <c r="C315" s="438">
        <v>7</v>
      </c>
      <c r="D315" s="408" t="s">
        <v>264</v>
      </c>
      <c r="E315" s="252" t="s">
        <v>26</v>
      </c>
      <c r="F315" s="268"/>
      <c r="G315" s="269"/>
      <c r="H315" s="270"/>
      <c r="I315" s="271">
        <f t="shared" si="77"/>
        <v>0</v>
      </c>
      <c r="K315" s="273"/>
      <c r="L315" s="274">
        <f t="shared" si="78"/>
        <v>0</v>
      </c>
      <c r="M315" s="275">
        <f t="shared" si="79"/>
        <v>0</v>
      </c>
      <c r="O315" s="462"/>
      <c r="P315" s="271">
        <f t="shared" si="80"/>
        <v>0</v>
      </c>
    </row>
    <row r="316" spans="1:16" s="272" customFormat="1" ht="30" x14ac:dyDescent="0.25">
      <c r="A316" s="267"/>
      <c r="B316" s="267"/>
      <c r="C316" s="438">
        <v>8</v>
      </c>
      <c r="D316" s="408" t="s">
        <v>329</v>
      </c>
      <c r="E316" s="252" t="s">
        <v>26</v>
      </c>
      <c r="F316" s="268"/>
      <c r="G316" s="269"/>
      <c r="H316" s="270"/>
      <c r="I316" s="271">
        <f t="shared" si="77"/>
        <v>0</v>
      </c>
      <c r="K316" s="273"/>
      <c r="L316" s="274">
        <f t="shared" si="78"/>
        <v>0</v>
      </c>
      <c r="M316" s="275">
        <f t="shared" si="79"/>
        <v>0</v>
      </c>
      <c r="O316" s="462"/>
      <c r="P316" s="271">
        <f t="shared" si="80"/>
        <v>0</v>
      </c>
    </row>
    <row r="317" spans="1:16" s="272" customFormat="1" ht="15.6" x14ac:dyDescent="0.25">
      <c r="A317" s="285"/>
      <c r="B317" s="285"/>
      <c r="C317" s="437"/>
      <c r="D317" s="406"/>
      <c r="E317" s="277"/>
      <c r="F317" s="278"/>
      <c r="G317" s="291"/>
      <c r="H317" s="287"/>
      <c r="I317" s="271"/>
      <c r="K317" s="289"/>
      <c r="L317" s="274"/>
      <c r="M317" s="275"/>
      <c r="O317" s="465"/>
      <c r="P317" s="271"/>
    </row>
    <row r="318" spans="1:16" s="272" customFormat="1" ht="16.2" thickBot="1" x14ac:dyDescent="0.3">
      <c r="A318" s="285"/>
      <c r="B318" s="285"/>
      <c r="C318" s="437"/>
      <c r="D318" s="405" t="s">
        <v>43</v>
      </c>
      <c r="E318" s="277"/>
      <c r="F318" s="278"/>
      <c r="G318" s="291"/>
      <c r="H318" s="287"/>
      <c r="I318" s="292">
        <f>SUM(I302:I317)</f>
        <v>0</v>
      </c>
      <c r="K318" s="289"/>
      <c r="L318" s="287"/>
      <c r="M318" s="292">
        <f>SUM(M302:M317)</f>
        <v>0</v>
      </c>
      <c r="O318" s="465"/>
      <c r="P318" s="292">
        <f>SUM(P302:P317)</f>
        <v>0</v>
      </c>
    </row>
    <row r="319" spans="1:16" s="272" customFormat="1" ht="15.6" x14ac:dyDescent="0.25">
      <c r="A319" s="285"/>
      <c r="B319" s="285"/>
      <c r="C319" s="437"/>
      <c r="D319" s="406"/>
      <c r="E319" s="277"/>
      <c r="F319" s="278"/>
      <c r="G319" s="291"/>
      <c r="H319" s="287"/>
      <c r="I319" s="294"/>
      <c r="K319" s="289"/>
      <c r="L319" s="274"/>
      <c r="M319" s="295"/>
      <c r="O319" s="465"/>
      <c r="P319" s="294"/>
    </row>
    <row r="320" spans="1:16" s="272" customFormat="1" ht="15.6" x14ac:dyDescent="0.25">
      <c r="A320" s="276">
        <v>10</v>
      </c>
      <c r="B320" s="276"/>
      <c r="C320" s="437"/>
      <c r="D320" s="405" t="s">
        <v>7</v>
      </c>
      <c r="E320" s="277"/>
      <c r="F320" s="278"/>
      <c r="G320" s="291"/>
      <c r="H320" s="287"/>
      <c r="I320" s="271"/>
      <c r="K320" s="289"/>
      <c r="L320" s="274"/>
      <c r="M320" s="275"/>
      <c r="O320" s="465"/>
      <c r="P320" s="271"/>
    </row>
    <row r="321" spans="1:16" s="272" customFormat="1" ht="15.6" x14ac:dyDescent="0.25">
      <c r="A321" s="285"/>
      <c r="B321" s="285"/>
      <c r="C321" s="437"/>
      <c r="D321" s="406"/>
      <c r="E321" s="277"/>
      <c r="F321" s="278"/>
      <c r="G321" s="291"/>
      <c r="H321" s="287"/>
      <c r="I321" s="271"/>
      <c r="K321" s="289"/>
      <c r="L321" s="274"/>
      <c r="M321" s="275"/>
      <c r="O321" s="465"/>
      <c r="P321" s="271"/>
    </row>
    <row r="322" spans="1:16" s="272" customFormat="1" ht="30" x14ac:dyDescent="0.25">
      <c r="A322" s="267">
        <v>10</v>
      </c>
      <c r="B322" s="267">
        <v>1</v>
      </c>
      <c r="C322" s="438"/>
      <c r="D322" s="408" t="s">
        <v>266</v>
      </c>
      <c r="E322" s="252" t="s">
        <v>29</v>
      </c>
      <c r="F322" s="268"/>
      <c r="G322" s="269"/>
      <c r="H322" s="270"/>
      <c r="I322" s="271">
        <f>G322*H322</f>
        <v>0</v>
      </c>
      <c r="K322" s="273"/>
      <c r="L322" s="274">
        <f>G322+K322</f>
        <v>0</v>
      </c>
      <c r="M322" s="275">
        <f>H322*L322</f>
        <v>0</v>
      </c>
      <c r="O322" s="462"/>
      <c r="P322" s="271">
        <f>H322*O322</f>
        <v>0</v>
      </c>
    </row>
    <row r="323" spans="1:16" s="272" customFormat="1" ht="30" x14ac:dyDescent="0.25">
      <c r="A323" s="267"/>
      <c r="B323" s="267">
        <v>2</v>
      </c>
      <c r="C323" s="438"/>
      <c r="D323" s="408" t="s">
        <v>265</v>
      </c>
      <c r="E323" s="252" t="s">
        <v>29</v>
      </c>
      <c r="F323" s="268"/>
      <c r="G323" s="269"/>
      <c r="H323" s="270"/>
      <c r="I323" s="271">
        <f>G323*H323</f>
        <v>0</v>
      </c>
      <c r="K323" s="273"/>
      <c r="L323" s="274">
        <f>G323+K323</f>
        <v>0</v>
      </c>
      <c r="M323" s="275">
        <f>H323*L323</f>
        <v>0</v>
      </c>
      <c r="O323" s="462"/>
      <c r="P323" s="271">
        <f>H323*O323</f>
        <v>0</v>
      </c>
    </row>
    <row r="324" spans="1:16" s="272" customFormat="1" ht="15.6" x14ac:dyDescent="0.25">
      <c r="A324" s="285"/>
      <c r="B324" s="285"/>
      <c r="C324" s="437"/>
      <c r="D324" s="406"/>
      <c r="E324" s="277"/>
      <c r="F324" s="278"/>
      <c r="G324" s="291"/>
      <c r="H324" s="287"/>
      <c r="I324" s="319"/>
      <c r="K324" s="289"/>
      <c r="L324" s="274"/>
      <c r="M324" s="320"/>
      <c r="O324" s="465"/>
      <c r="P324" s="319"/>
    </row>
    <row r="325" spans="1:16" s="272" customFormat="1" ht="16.2" thickBot="1" x14ac:dyDescent="0.3">
      <c r="A325" s="314"/>
      <c r="B325" s="314"/>
      <c r="C325" s="437"/>
      <c r="D325" s="405" t="s">
        <v>24</v>
      </c>
      <c r="E325" s="277"/>
      <c r="F325" s="278"/>
      <c r="G325" s="291"/>
      <c r="H325" s="287"/>
      <c r="I325" s="292">
        <f>SUM(I321:I324)</f>
        <v>0</v>
      </c>
      <c r="K325" s="289"/>
      <c r="L325" s="287"/>
      <c r="M325" s="292">
        <f>SUM(M321:M324)</f>
        <v>0</v>
      </c>
      <c r="O325" s="465"/>
      <c r="P325" s="292">
        <f>SUM(P321:P324)</f>
        <v>0</v>
      </c>
    </row>
    <row r="326" spans="1:16" s="272" customFormat="1" ht="15.6" x14ac:dyDescent="0.25">
      <c r="A326" s="276"/>
      <c r="B326" s="276"/>
      <c r="C326" s="437"/>
      <c r="D326" s="406"/>
      <c r="E326" s="277"/>
      <c r="F326" s="278"/>
      <c r="G326" s="291"/>
      <c r="H326" s="287"/>
      <c r="I326" s="271"/>
      <c r="K326" s="289"/>
      <c r="L326" s="274"/>
      <c r="M326" s="275"/>
      <c r="O326" s="465"/>
      <c r="P326" s="271"/>
    </row>
    <row r="327" spans="1:16" s="272" customFormat="1" ht="15.6" x14ac:dyDescent="0.25">
      <c r="A327" s="276">
        <v>11</v>
      </c>
      <c r="B327" s="276"/>
      <c r="C327" s="437"/>
      <c r="D327" s="405" t="s">
        <v>8</v>
      </c>
      <c r="E327" s="277"/>
      <c r="F327" s="278"/>
      <c r="G327" s="291"/>
      <c r="H327" s="287"/>
      <c r="I327" s="271"/>
      <c r="K327" s="289"/>
      <c r="L327" s="274"/>
      <c r="M327" s="275"/>
      <c r="O327" s="465"/>
      <c r="P327" s="271"/>
    </row>
    <row r="328" spans="1:16" s="272" customFormat="1" ht="15.6" x14ac:dyDescent="0.25">
      <c r="A328" s="276"/>
      <c r="B328" s="276"/>
      <c r="C328" s="437"/>
      <c r="D328" s="406"/>
      <c r="E328" s="277"/>
      <c r="F328" s="278"/>
      <c r="G328" s="291"/>
      <c r="H328" s="287"/>
      <c r="I328" s="271"/>
      <c r="K328" s="289"/>
      <c r="L328" s="274"/>
      <c r="M328" s="275"/>
      <c r="O328" s="465"/>
      <c r="P328" s="271"/>
    </row>
    <row r="329" spans="1:16" s="272" customFormat="1" ht="15.6" x14ac:dyDescent="0.25">
      <c r="A329" s="321"/>
      <c r="B329" s="267">
        <v>1</v>
      </c>
      <c r="C329" s="447"/>
      <c r="D329" s="408" t="s">
        <v>83</v>
      </c>
      <c r="E329" s="252" t="s">
        <v>29</v>
      </c>
      <c r="F329" s="268"/>
      <c r="G329" s="269"/>
      <c r="H329" s="270"/>
      <c r="I329" s="271">
        <f>G329*H329</f>
        <v>0</v>
      </c>
      <c r="K329" s="273"/>
      <c r="L329" s="274">
        <f>G329+K329</f>
        <v>0</v>
      </c>
      <c r="M329" s="275">
        <f>H329*L329</f>
        <v>0</v>
      </c>
      <c r="O329" s="462"/>
      <c r="P329" s="271">
        <f>H329*O329</f>
        <v>0</v>
      </c>
    </row>
    <row r="330" spans="1:16" s="272" customFormat="1" ht="15.6" x14ac:dyDescent="0.25">
      <c r="A330" s="321"/>
      <c r="B330" s="267">
        <v>2</v>
      </c>
      <c r="C330" s="447"/>
      <c r="D330" s="408" t="s">
        <v>330</v>
      </c>
      <c r="E330" s="252" t="s">
        <v>29</v>
      </c>
      <c r="F330" s="268"/>
      <c r="G330" s="269"/>
      <c r="H330" s="270"/>
      <c r="I330" s="271">
        <f>G330*H330</f>
        <v>0</v>
      </c>
      <c r="K330" s="273"/>
      <c r="L330" s="274">
        <f>G330+K330</f>
        <v>0</v>
      </c>
      <c r="M330" s="275">
        <f>H330*L330</f>
        <v>0</v>
      </c>
      <c r="O330" s="462"/>
      <c r="P330" s="271">
        <f>H330*O330</f>
        <v>0</v>
      </c>
    </row>
    <row r="331" spans="1:16" s="272" customFormat="1" ht="15.6" x14ac:dyDescent="0.25">
      <c r="A331" s="321"/>
      <c r="B331" s="267">
        <v>3</v>
      </c>
      <c r="C331" s="447"/>
      <c r="D331" s="408" t="s">
        <v>84</v>
      </c>
      <c r="E331" s="252" t="s">
        <v>29</v>
      </c>
      <c r="F331" s="268"/>
      <c r="G331" s="269"/>
      <c r="H331" s="270"/>
      <c r="I331" s="271">
        <f>G331*H331</f>
        <v>0</v>
      </c>
      <c r="K331" s="273"/>
      <c r="L331" s="274">
        <f>G331+K331</f>
        <v>0</v>
      </c>
      <c r="M331" s="275">
        <f>H331*L331</f>
        <v>0</v>
      </c>
      <c r="O331" s="462"/>
      <c r="P331" s="271">
        <f>H331*O331</f>
        <v>0</v>
      </c>
    </row>
    <row r="332" spans="1:16" s="272" customFormat="1" ht="15.6" x14ac:dyDescent="0.25">
      <c r="A332" s="321"/>
      <c r="B332" s="267">
        <v>4</v>
      </c>
      <c r="C332" s="447"/>
      <c r="D332" s="408" t="s">
        <v>362</v>
      </c>
      <c r="E332" s="252" t="s">
        <v>29</v>
      </c>
      <c r="F332" s="268"/>
      <c r="G332" s="269"/>
      <c r="H332" s="270"/>
      <c r="I332" s="271">
        <f>G332*H332</f>
        <v>0</v>
      </c>
      <c r="K332" s="273"/>
      <c r="L332" s="274">
        <f>G332+K332</f>
        <v>0</v>
      </c>
      <c r="M332" s="275">
        <f>H332*L332</f>
        <v>0</v>
      </c>
      <c r="O332" s="462"/>
      <c r="P332" s="271">
        <f>H332*O332</f>
        <v>0</v>
      </c>
    </row>
    <row r="333" spans="1:16" s="272" customFormat="1" ht="15.6" x14ac:dyDescent="0.25">
      <c r="A333" s="321"/>
      <c r="B333" s="267">
        <v>5</v>
      </c>
      <c r="C333" s="447"/>
      <c r="D333" s="408" t="s">
        <v>283</v>
      </c>
      <c r="E333" s="252" t="s">
        <v>21</v>
      </c>
      <c r="F333" s="268"/>
      <c r="G333" s="269"/>
      <c r="H333" s="270"/>
      <c r="I333" s="271">
        <f>G333*H333</f>
        <v>0</v>
      </c>
      <c r="K333" s="273"/>
      <c r="L333" s="274">
        <f>G333+K333</f>
        <v>0</v>
      </c>
      <c r="M333" s="275">
        <f>H333*L333</f>
        <v>0</v>
      </c>
      <c r="O333" s="462"/>
      <c r="P333" s="271">
        <f>H333*O333</f>
        <v>0</v>
      </c>
    </row>
    <row r="334" spans="1:16" s="272" customFormat="1" ht="15.6" x14ac:dyDescent="0.25">
      <c r="A334" s="276"/>
      <c r="B334" s="276"/>
      <c r="C334" s="437"/>
      <c r="D334" s="406"/>
      <c r="E334" s="277"/>
      <c r="F334" s="278"/>
      <c r="G334" s="291"/>
      <c r="H334" s="287"/>
      <c r="I334" s="319"/>
      <c r="K334" s="289"/>
      <c r="L334" s="274"/>
      <c r="M334" s="320"/>
      <c r="O334" s="465"/>
      <c r="P334" s="319"/>
    </row>
    <row r="335" spans="1:16" s="272" customFormat="1" ht="16.2" thickBot="1" x14ac:dyDescent="0.3">
      <c r="A335" s="276"/>
      <c r="B335" s="276"/>
      <c r="C335" s="437"/>
      <c r="D335" s="405" t="s">
        <v>43</v>
      </c>
      <c r="E335" s="277"/>
      <c r="F335" s="278"/>
      <c r="G335" s="291"/>
      <c r="H335" s="287"/>
      <c r="I335" s="292">
        <f>SUM(I328:I334)</f>
        <v>0</v>
      </c>
      <c r="K335" s="289"/>
      <c r="L335" s="287"/>
      <c r="M335" s="292">
        <f>SUM(M328:M334)</f>
        <v>0</v>
      </c>
      <c r="O335" s="465"/>
      <c r="P335" s="292">
        <f>SUM(P328:P334)</f>
        <v>0</v>
      </c>
    </row>
    <row r="336" spans="1:16" s="272" customFormat="1" ht="15.6" x14ac:dyDescent="0.25">
      <c r="A336" s="276"/>
      <c r="B336" s="276"/>
      <c r="C336" s="437"/>
      <c r="D336" s="406"/>
      <c r="E336" s="277"/>
      <c r="F336" s="278"/>
      <c r="G336" s="291"/>
      <c r="H336" s="287"/>
      <c r="I336" s="294"/>
      <c r="K336" s="289"/>
      <c r="L336" s="274"/>
      <c r="M336" s="295"/>
      <c r="O336" s="465"/>
      <c r="P336" s="294"/>
    </row>
    <row r="337" spans="1:16" s="272" customFormat="1" ht="15.6" x14ac:dyDescent="0.25">
      <c r="A337" s="276">
        <v>12</v>
      </c>
      <c r="B337" s="276"/>
      <c r="C337" s="437"/>
      <c r="D337" s="405" t="s">
        <v>9</v>
      </c>
      <c r="E337" s="277"/>
      <c r="F337" s="278"/>
      <c r="G337" s="291"/>
      <c r="H337" s="287"/>
      <c r="I337" s="271"/>
      <c r="K337" s="289"/>
      <c r="L337" s="274"/>
      <c r="M337" s="275"/>
      <c r="O337" s="465"/>
      <c r="P337" s="271"/>
    </row>
    <row r="338" spans="1:16" s="272" customFormat="1" ht="15.6" x14ac:dyDescent="0.25">
      <c r="A338" s="276"/>
      <c r="B338" s="276"/>
      <c r="C338" s="437"/>
      <c r="D338" s="406"/>
      <c r="E338" s="277"/>
      <c r="F338" s="278"/>
      <c r="G338" s="291"/>
      <c r="H338" s="287"/>
      <c r="I338" s="271"/>
      <c r="K338" s="289"/>
      <c r="L338" s="274"/>
      <c r="M338" s="275"/>
      <c r="O338" s="465"/>
      <c r="P338" s="271"/>
    </row>
    <row r="339" spans="1:16" s="272" customFormat="1" ht="15.6" x14ac:dyDescent="0.25">
      <c r="A339" s="321"/>
      <c r="B339" s="267">
        <v>1</v>
      </c>
      <c r="C339" s="447"/>
      <c r="D339" s="408" t="s">
        <v>251</v>
      </c>
      <c r="E339" s="252" t="s">
        <v>29</v>
      </c>
      <c r="F339" s="268"/>
      <c r="G339" s="269"/>
      <c r="H339" s="270"/>
      <c r="I339" s="271">
        <f>G339*H339</f>
        <v>0</v>
      </c>
      <c r="K339" s="273"/>
      <c r="L339" s="274">
        <f>G339+K339</f>
        <v>0</v>
      </c>
      <c r="M339" s="275">
        <f>H339*L339</f>
        <v>0</v>
      </c>
      <c r="O339" s="462"/>
      <c r="P339" s="271">
        <f>H339*O339</f>
        <v>0</v>
      </c>
    </row>
    <row r="340" spans="1:16" s="272" customFormat="1" ht="15.6" x14ac:dyDescent="0.25">
      <c r="A340" s="321"/>
      <c r="B340" s="267">
        <v>2</v>
      </c>
      <c r="C340" s="447"/>
      <c r="D340" s="408" t="s">
        <v>363</v>
      </c>
      <c r="E340" s="252" t="s">
        <v>21</v>
      </c>
      <c r="F340" s="268"/>
      <c r="G340" s="269"/>
      <c r="H340" s="270"/>
      <c r="I340" s="271">
        <f>G340*H340</f>
        <v>0</v>
      </c>
      <c r="K340" s="273"/>
      <c r="L340" s="274">
        <f>G340+K340</f>
        <v>0</v>
      </c>
      <c r="M340" s="275">
        <f>H340*L340</f>
        <v>0</v>
      </c>
      <c r="O340" s="462"/>
      <c r="P340" s="271">
        <f>H340*O340</f>
        <v>0</v>
      </c>
    </row>
    <row r="341" spans="1:16" s="272" customFormat="1" ht="15.6" x14ac:dyDescent="0.25">
      <c r="A341" s="321"/>
      <c r="B341" s="267">
        <v>3</v>
      </c>
      <c r="C341" s="447"/>
      <c r="D341" s="408" t="s">
        <v>364</v>
      </c>
      <c r="E341" s="252" t="s">
        <v>21</v>
      </c>
      <c r="F341" s="268"/>
      <c r="G341" s="269"/>
      <c r="H341" s="270"/>
      <c r="I341" s="271">
        <f>G341*H341</f>
        <v>0</v>
      </c>
      <c r="K341" s="273"/>
      <c r="L341" s="274">
        <f>G341+K341</f>
        <v>0</v>
      </c>
      <c r="M341" s="275">
        <f>H341*L341</f>
        <v>0</v>
      </c>
      <c r="O341" s="462"/>
      <c r="P341" s="271">
        <f>H341*O341</f>
        <v>0</v>
      </c>
    </row>
    <row r="342" spans="1:16" s="272" customFormat="1" ht="15.6" x14ac:dyDescent="0.25">
      <c r="A342" s="276"/>
      <c r="B342" s="276"/>
      <c r="C342" s="437"/>
      <c r="D342" s="406"/>
      <c r="E342" s="277"/>
      <c r="F342" s="278"/>
      <c r="G342" s="291"/>
      <c r="H342" s="287"/>
      <c r="I342" s="319"/>
      <c r="K342" s="289"/>
      <c r="L342" s="274"/>
      <c r="M342" s="320"/>
      <c r="O342" s="465"/>
      <c r="P342" s="319"/>
    </row>
    <row r="343" spans="1:16" s="272" customFormat="1" ht="16.2" thickBot="1" x14ac:dyDescent="0.3">
      <c r="A343" s="276"/>
      <c r="B343" s="276"/>
      <c r="C343" s="437"/>
      <c r="D343" s="405" t="s">
        <v>43</v>
      </c>
      <c r="E343" s="277"/>
      <c r="F343" s="278"/>
      <c r="G343" s="291"/>
      <c r="H343" s="287"/>
      <c r="I343" s="292">
        <f>SUM(I338:I342)</f>
        <v>0</v>
      </c>
      <c r="K343" s="289"/>
      <c r="L343" s="287"/>
      <c r="M343" s="292">
        <f>SUM(M338:M342)</f>
        <v>0</v>
      </c>
      <c r="O343" s="465"/>
      <c r="P343" s="292">
        <f>SUM(P338:P342)</f>
        <v>0</v>
      </c>
    </row>
    <row r="344" spans="1:16" s="272" customFormat="1" ht="15.6" x14ac:dyDescent="0.25">
      <c r="A344" s="276"/>
      <c r="B344" s="276"/>
      <c r="C344" s="437"/>
      <c r="D344" s="406"/>
      <c r="E344" s="277"/>
      <c r="F344" s="278"/>
      <c r="G344" s="291"/>
      <c r="H344" s="287"/>
      <c r="I344" s="294"/>
      <c r="K344" s="289"/>
      <c r="L344" s="274"/>
      <c r="M344" s="295"/>
      <c r="O344" s="465"/>
      <c r="P344" s="294"/>
    </row>
    <row r="345" spans="1:16" s="272" customFormat="1" ht="15.6" x14ac:dyDescent="0.25">
      <c r="A345" s="276">
        <v>13</v>
      </c>
      <c r="B345" s="276"/>
      <c r="C345" s="437"/>
      <c r="D345" s="405" t="s">
        <v>10</v>
      </c>
      <c r="E345" s="277"/>
      <c r="F345" s="278"/>
      <c r="G345" s="291"/>
      <c r="H345" s="287"/>
      <c r="I345" s="271"/>
      <c r="K345" s="289"/>
      <c r="L345" s="274"/>
      <c r="M345" s="275"/>
      <c r="O345" s="465"/>
      <c r="P345" s="271"/>
    </row>
    <row r="346" spans="1:16" s="272" customFormat="1" ht="15.6" x14ac:dyDescent="0.25">
      <c r="A346" s="276"/>
      <c r="B346" s="276"/>
      <c r="C346" s="437"/>
      <c r="D346" s="405"/>
      <c r="E346" s="277"/>
      <c r="F346" s="278"/>
      <c r="G346" s="291"/>
      <c r="H346" s="287"/>
      <c r="I346" s="271"/>
      <c r="K346" s="289"/>
      <c r="L346" s="274"/>
      <c r="M346" s="275"/>
      <c r="O346" s="465"/>
      <c r="P346" s="271"/>
    </row>
    <row r="347" spans="1:16" s="272" customFormat="1" ht="15.6" x14ac:dyDescent="0.25">
      <c r="A347" s="285">
        <v>13</v>
      </c>
      <c r="B347" s="285">
        <v>1</v>
      </c>
      <c r="C347" s="437"/>
      <c r="D347" s="406" t="s">
        <v>140</v>
      </c>
      <c r="E347" s="277"/>
      <c r="F347" s="278"/>
      <c r="G347" s="291"/>
      <c r="H347" s="287"/>
      <c r="I347" s="271"/>
      <c r="K347" s="289"/>
      <c r="L347" s="274"/>
      <c r="M347" s="275"/>
      <c r="O347" s="465"/>
      <c r="P347" s="271"/>
    </row>
    <row r="348" spans="1:16" s="272" customFormat="1" ht="15.6" x14ac:dyDescent="0.25">
      <c r="A348" s="285"/>
      <c r="B348" s="285"/>
      <c r="C348" s="437"/>
      <c r="D348" s="406"/>
      <c r="E348" s="277"/>
      <c r="F348" s="278"/>
      <c r="G348" s="291"/>
      <c r="H348" s="287"/>
      <c r="I348" s="319"/>
      <c r="K348" s="289"/>
      <c r="L348" s="274"/>
      <c r="M348" s="320"/>
      <c r="O348" s="465"/>
      <c r="P348" s="319"/>
    </row>
    <row r="349" spans="1:16" s="272" customFormat="1" ht="30" x14ac:dyDescent="0.25">
      <c r="A349" s="267"/>
      <c r="B349" s="267"/>
      <c r="C349" s="438">
        <v>1</v>
      </c>
      <c r="D349" s="408" t="s">
        <v>287</v>
      </c>
      <c r="E349" s="252" t="s">
        <v>26</v>
      </c>
      <c r="F349" s="268"/>
      <c r="G349" s="269"/>
      <c r="H349" s="270"/>
      <c r="I349" s="271">
        <f>G349*H349</f>
        <v>0</v>
      </c>
      <c r="K349" s="273"/>
      <c r="L349" s="274">
        <f>G349+K349</f>
        <v>0</v>
      </c>
      <c r="M349" s="275">
        <f>H349*L349</f>
        <v>0</v>
      </c>
      <c r="O349" s="462"/>
      <c r="P349" s="271">
        <f>H349*O349</f>
        <v>0</v>
      </c>
    </row>
    <row r="350" spans="1:16" s="272" customFormat="1" ht="30" x14ac:dyDescent="0.25">
      <c r="A350" s="267"/>
      <c r="B350" s="267"/>
      <c r="C350" s="438">
        <v>2</v>
      </c>
      <c r="D350" s="408" t="s">
        <v>155</v>
      </c>
      <c r="E350" s="252" t="s">
        <v>26</v>
      </c>
      <c r="F350" s="268"/>
      <c r="G350" s="269"/>
      <c r="H350" s="270"/>
      <c r="I350" s="271">
        <f>G350*H350</f>
        <v>0</v>
      </c>
      <c r="K350" s="273"/>
      <c r="L350" s="274">
        <f>G350+K350</f>
        <v>0</v>
      </c>
      <c r="M350" s="275">
        <f>H350*L350</f>
        <v>0</v>
      </c>
      <c r="O350" s="462"/>
      <c r="P350" s="271">
        <f>H350*O350</f>
        <v>0</v>
      </c>
    </row>
    <row r="351" spans="1:16" s="272" customFormat="1" ht="15.6" x14ac:dyDescent="0.25">
      <c r="A351" s="267"/>
      <c r="B351" s="267"/>
      <c r="C351" s="438">
        <v>3</v>
      </c>
      <c r="D351" s="408" t="s">
        <v>285</v>
      </c>
      <c r="E351" s="252" t="s">
        <v>26</v>
      </c>
      <c r="F351" s="268"/>
      <c r="G351" s="269"/>
      <c r="H351" s="270"/>
      <c r="I351" s="271">
        <f>G351*H351</f>
        <v>0</v>
      </c>
      <c r="K351" s="273"/>
      <c r="L351" s="274">
        <f>G351+K351</f>
        <v>0</v>
      </c>
      <c r="M351" s="275">
        <f>H351*L351</f>
        <v>0</v>
      </c>
      <c r="O351" s="462"/>
      <c r="P351" s="271">
        <f>H351*O351</f>
        <v>0</v>
      </c>
    </row>
    <row r="352" spans="1:16" s="272" customFormat="1" ht="15.6" x14ac:dyDescent="0.25">
      <c r="A352" s="267"/>
      <c r="B352" s="267"/>
      <c r="C352" s="438">
        <v>4</v>
      </c>
      <c r="D352" s="408" t="s">
        <v>286</v>
      </c>
      <c r="E352" s="252" t="s">
        <v>26</v>
      </c>
      <c r="F352" s="268"/>
      <c r="G352" s="269"/>
      <c r="H352" s="270"/>
      <c r="I352" s="271">
        <f>G352*H352</f>
        <v>0</v>
      </c>
      <c r="K352" s="273"/>
      <c r="L352" s="274">
        <f>G352+K352</f>
        <v>0</v>
      </c>
      <c r="M352" s="275">
        <f>H352*L352</f>
        <v>0</v>
      </c>
      <c r="O352" s="462"/>
      <c r="P352" s="271">
        <f>H352*O352</f>
        <v>0</v>
      </c>
    </row>
    <row r="353" spans="1:16" s="272" customFormat="1" ht="15.6" x14ac:dyDescent="0.25">
      <c r="A353" s="285"/>
      <c r="B353" s="285"/>
      <c r="C353" s="437"/>
      <c r="D353" s="406"/>
      <c r="E353" s="277"/>
      <c r="F353" s="278"/>
      <c r="G353" s="291"/>
      <c r="H353" s="287"/>
      <c r="I353" s="271"/>
      <c r="K353" s="289"/>
      <c r="L353" s="274"/>
      <c r="M353" s="275"/>
      <c r="O353" s="465"/>
      <c r="P353" s="271"/>
    </row>
    <row r="354" spans="1:16" s="272" customFormat="1" ht="15.6" x14ac:dyDescent="0.25">
      <c r="A354" s="285">
        <v>13</v>
      </c>
      <c r="B354" s="285">
        <v>2</v>
      </c>
      <c r="C354" s="437"/>
      <c r="D354" s="406" t="s">
        <v>288</v>
      </c>
      <c r="E354" s="277"/>
      <c r="F354" s="278"/>
      <c r="G354" s="291"/>
      <c r="H354" s="287"/>
      <c r="I354" s="271"/>
      <c r="K354" s="289"/>
      <c r="L354" s="274"/>
      <c r="M354" s="275"/>
      <c r="O354" s="465"/>
      <c r="P354" s="271"/>
    </row>
    <row r="355" spans="1:16" s="272" customFormat="1" ht="15.6" x14ac:dyDescent="0.25">
      <c r="A355" s="285"/>
      <c r="B355" s="285"/>
      <c r="C355" s="437"/>
      <c r="D355" s="406"/>
      <c r="E355" s="277"/>
      <c r="F355" s="278"/>
      <c r="G355" s="291"/>
      <c r="H355" s="287"/>
      <c r="I355" s="319"/>
      <c r="K355" s="289"/>
      <c r="L355" s="274"/>
      <c r="M355" s="320"/>
      <c r="O355" s="465"/>
      <c r="P355" s="319"/>
    </row>
    <row r="356" spans="1:16" s="272" customFormat="1" ht="17.399999999999999" x14ac:dyDescent="0.25">
      <c r="A356" s="267"/>
      <c r="B356" s="267"/>
      <c r="C356" s="438">
        <v>1</v>
      </c>
      <c r="D356" s="408" t="s">
        <v>331</v>
      </c>
      <c r="E356" s="252" t="s">
        <v>185</v>
      </c>
      <c r="F356" s="268"/>
      <c r="G356" s="269"/>
      <c r="H356" s="270"/>
      <c r="I356" s="271">
        <f>G356*H356</f>
        <v>0</v>
      </c>
      <c r="K356" s="273"/>
      <c r="L356" s="274">
        <f>G356+K356</f>
        <v>0</v>
      </c>
      <c r="M356" s="275">
        <f>H356*L356</f>
        <v>0</v>
      </c>
      <c r="O356" s="462"/>
      <c r="P356" s="271">
        <f>H356*O356</f>
        <v>0</v>
      </c>
    </row>
    <row r="357" spans="1:16" s="272" customFormat="1" ht="17.399999999999999" x14ac:dyDescent="0.25">
      <c r="A357" s="267"/>
      <c r="B357" s="267"/>
      <c r="C357" s="438">
        <v>2</v>
      </c>
      <c r="D357" s="408" t="s">
        <v>332</v>
      </c>
      <c r="E357" s="252" t="s">
        <v>185</v>
      </c>
      <c r="F357" s="268"/>
      <c r="G357" s="269"/>
      <c r="H357" s="270"/>
      <c r="I357" s="271">
        <f>G357*H357</f>
        <v>0</v>
      </c>
      <c r="K357" s="273"/>
      <c r="L357" s="274">
        <f>G357+K357</f>
        <v>0</v>
      </c>
      <c r="M357" s="275">
        <f>H357*L357</f>
        <v>0</v>
      </c>
      <c r="O357" s="462"/>
      <c r="P357" s="271">
        <f>H357*O357</f>
        <v>0</v>
      </c>
    </row>
    <row r="358" spans="1:16" s="272" customFormat="1" ht="15.6" x14ac:dyDescent="0.25">
      <c r="A358" s="285"/>
      <c r="B358" s="285"/>
      <c r="C358" s="437"/>
      <c r="D358" s="406"/>
      <c r="E358" s="277"/>
      <c r="F358" s="278"/>
      <c r="G358" s="291"/>
      <c r="H358" s="287"/>
      <c r="I358" s="271"/>
      <c r="K358" s="289"/>
      <c r="L358" s="274"/>
      <c r="M358" s="275"/>
      <c r="O358" s="465"/>
      <c r="P358" s="271"/>
    </row>
    <row r="359" spans="1:16" s="272" customFormat="1" ht="15.6" x14ac:dyDescent="0.25">
      <c r="A359" s="308">
        <v>13</v>
      </c>
      <c r="B359" s="308">
        <v>3</v>
      </c>
      <c r="C359" s="357"/>
      <c r="D359" s="409" t="s">
        <v>289</v>
      </c>
      <c r="E359" s="309"/>
      <c r="F359" s="310"/>
      <c r="G359" s="326"/>
      <c r="H359" s="327"/>
      <c r="I359" s="271"/>
      <c r="K359" s="289"/>
      <c r="L359" s="274"/>
      <c r="M359" s="275"/>
      <c r="O359" s="465"/>
      <c r="P359" s="271"/>
    </row>
    <row r="360" spans="1:16" s="272" customFormat="1" ht="15.6" x14ac:dyDescent="0.25">
      <c r="A360" s="285"/>
      <c r="B360" s="285"/>
      <c r="C360" s="437"/>
      <c r="D360" s="406"/>
      <c r="E360" s="277"/>
      <c r="F360" s="278"/>
      <c r="G360" s="291"/>
      <c r="H360" s="287"/>
      <c r="I360" s="319"/>
      <c r="K360" s="289"/>
      <c r="L360" s="274"/>
      <c r="M360" s="320"/>
      <c r="O360" s="465"/>
      <c r="P360" s="319"/>
    </row>
    <row r="361" spans="1:16" s="272" customFormat="1" ht="61.5" customHeight="1" x14ac:dyDescent="0.25">
      <c r="A361" s="267"/>
      <c r="B361" s="267"/>
      <c r="C361" s="438">
        <v>1</v>
      </c>
      <c r="D361" s="408" t="s">
        <v>381</v>
      </c>
      <c r="E361" s="252" t="s">
        <v>185</v>
      </c>
      <c r="F361" s="268"/>
      <c r="G361" s="269"/>
      <c r="H361" s="270"/>
      <c r="I361" s="271">
        <f>G361*H361</f>
        <v>0</v>
      </c>
      <c r="K361" s="273"/>
      <c r="L361" s="274">
        <f>G361+K361</f>
        <v>0</v>
      </c>
      <c r="M361" s="275">
        <f>H361*L361</f>
        <v>0</v>
      </c>
      <c r="O361" s="462"/>
      <c r="P361" s="271">
        <f>H361*O361</f>
        <v>0</v>
      </c>
    </row>
    <row r="362" spans="1:16" s="272" customFormat="1" ht="51.75" customHeight="1" x14ac:dyDescent="0.25">
      <c r="A362" s="267"/>
      <c r="B362" s="267"/>
      <c r="C362" s="438">
        <v>2</v>
      </c>
      <c r="D362" s="408" t="s">
        <v>382</v>
      </c>
      <c r="E362" s="252" t="s">
        <v>185</v>
      </c>
      <c r="F362" s="268"/>
      <c r="G362" s="269"/>
      <c r="H362" s="270"/>
      <c r="I362" s="271">
        <f>G362*H362</f>
        <v>0</v>
      </c>
      <c r="K362" s="273"/>
      <c r="L362" s="274">
        <f>G362+K362</f>
        <v>0</v>
      </c>
      <c r="M362" s="275">
        <f>H362*L362</f>
        <v>0</v>
      </c>
      <c r="O362" s="462"/>
      <c r="P362" s="271">
        <f>H362*O362</f>
        <v>0</v>
      </c>
    </row>
    <row r="363" spans="1:16" s="272" customFormat="1" ht="15.6" x14ac:dyDescent="0.25">
      <c r="A363" s="308"/>
      <c r="B363" s="308"/>
      <c r="C363" s="357"/>
      <c r="D363" s="409"/>
      <c r="E363" s="309"/>
      <c r="F363" s="310"/>
      <c r="G363" s="311"/>
      <c r="H363" s="312"/>
      <c r="I363" s="271"/>
      <c r="K363" s="313"/>
      <c r="L363" s="274"/>
      <c r="M363" s="275"/>
      <c r="O363" s="463"/>
      <c r="P363" s="271"/>
    </row>
    <row r="364" spans="1:16" s="272" customFormat="1" ht="15.6" x14ac:dyDescent="0.25">
      <c r="A364" s="308">
        <v>13</v>
      </c>
      <c r="B364" s="308">
        <v>4</v>
      </c>
      <c r="C364" s="357"/>
      <c r="D364" s="409" t="s">
        <v>290</v>
      </c>
      <c r="E364" s="309"/>
      <c r="F364" s="310"/>
      <c r="G364" s="326"/>
      <c r="H364" s="327"/>
      <c r="I364" s="271"/>
      <c r="K364" s="313"/>
      <c r="L364" s="274"/>
      <c r="M364" s="275"/>
      <c r="O364" s="463"/>
      <c r="P364" s="271"/>
    </row>
    <row r="365" spans="1:16" s="272" customFormat="1" ht="15.6" x14ac:dyDescent="0.25">
      <c r="A365" s="285"/>
      <c r="B365" s="285"/>
      <c r="C365" s="437"/>
      <c r="D365" s="406"/>
      <c r="E365" s="277"/>
      <c r="F365" s="278"/>
      <c r="G365" s="291"/>
      <c r="H365" s="287"/>
      <c r="I365" s="271"/>
      <c r="K365" s="313"/>
      <c r="L365" s="274"/>
      <c r="M365" s="275"/>
      <c r="O365" s="463"/>
      <c r="P365" s="271"/>
    </row>
    <row r="366" spans="1:16" s="272" customFormat="1" ht="30" x14ac:dyDescent="0.25">
      <c r="A366" s="267"/>
      <c r="B366" s="267"/>
      <c r="C366" s="438">
        <v>1</v>
      </c>
      <c r="D366" s="408" t="s">
        <v>347</v>
      </c>
      <c r="E366" s="252" t="s">
        <v>185</v>
      </c>
      <c r="F366" s="268"/>
      <c r="G366" s="269"/>
      <c r="H366" s="270"/>
      <c r="I366" s="271">
        <f t="shared" ref="I366:I380" si="81">G366*H366</f>
        <v>0</v>
      </c>
      <c r="K366" s="273"/>
      <c r="L366" s="274">
        <f t="shared" ref="L366:L367" si="82">G366+K366</f>
        <v>0</v>
      </c>
      <c r="M366" s="275">
        <f t="shared" ref="M366:M380" si="83">H366*L366</f>
        <v>0</v>
      </c>
      <c r="O366" s="462"/>
      <c r="P366" s="271">
        <f t="shared" ref="P366:P380" si="84">H366*O366</f>
        <v>0</v>
      </c>
    </row>
    <row r="367" spans="1:16" s="272" customFormat="1" ht="30" x14ac:dyDescent="0.25">
      <c r="A367" s="267"/>
      <c r="B367" s="267"/>
      <c r="C367" s="438">
        <v>2</v>
      </c>
      <c r="D367" s="408" t="s">
        <v>333</v>
      </c>
      <c r="E367" s="252"/>
      <c r="F367" s="268"/>
      <c r="G367" s="269"/>
      <c r="H367" s="270"/>
      <c r="I367" s="271">
        <f t="shared" si="81"/>
        <v>0</v>
      </c>
      <c r="K367" s="273"/>
      <c r="L367" s="274">
        <f t="shared" si="82"/>
        <v>0</v>
      </c>
      <c r="M367" s="275">
        <f t="shared" si="83"/>
        <v>0</v>
      </c>
      <c r="O367" s="462"/>
      <c r="P367" s="271">
        <f t="shared" si="84"/>
        <v>0</v>
      </c>
    </row>
    <row r="368" spans="1:16" s="272" customFormat="1" ht="15.6" x14ac:dyDescent="0.25">
      <c r="A368" s="308"/>
      <c r="B368" s="308"/>
      <c r="C368" s="357"/>
      <c r="D368" s="409"/>
      <c r="E368" s="309"/>
      <c r="F368" s="310"/>
      <c r="G368" s="311"/>
      <c r="H368" s="312"/>
      <c r="I368" s="271"/>
      <c r="K368" s="313"/>
      <c r="L368" s="274"/>
      <c r="M368" s="275"/>
      <c r="O368" s="463"/>
      <c r="P368" s="271"/>
    </row>
    <row r="369" spans="1:16" s="272" customFormat="1" ht="15.6" x14ac:dyDescent="0.25">
      <c r="A369" s="308">
        <v>13</v>
      </c>
      <c r="B369" s="308">
        <v>5</v>
      </c>
      <c r="C369" s="357"/>
      <c r="D369" s="409" t="s">
        <v>291</v>
      </c>
      <c r="E369" s="309"/>
      <c r="F369" s="310"/>
      <c r="G369" s="326"/>
      <c r="H369" s="327"/>
      <c r="I369" s="271"/>
      <c r="K369" s="313"/>
      <c r="L369" s="274"/>
      <c r="M369" s="275"/>
      <c r="O369" s="463"/>
      <c r="P369" s="271"/>
    </row>
    <row r="370" spans="1:16" s="272" customFormat="1" ht="15.6" x14ac:dyDescent="0.25">
      <c r="A370" s="285"/>
      <c r="B370" s="285"/>
      <c r="C370" s="437"/>
      <c r="D370" s="406"/>
      <c r="E370" s="277"/>
      <c r="F370" s="278"/>
      <c r="G370" s="291"/>
      <c r="H370" s="287"/>
      <c r="I370" s="271"/>
      <c r="K370" s="313"/>
      <c r="L370" s="274"/>
      <c r="M370" s="275"/>
      <c r="O370" s="463"/>
      <c r="P370" s="271"/>
    </row>
    <row r="371" spans="1:16" s="272" customFormat="1" ht="30" x14ac:dyDescent="0.25">
      <c r="A371" s="267"/>
      <c r="B371" s="267"/>
      <c r="C371" s="438">
        <v>1</v>
      </c>
      <c r="D371" s="408" t="s">
        <v>334</v>
      </c>
      <c r="E371" s="252" t="s">
        <v>185</v>
      </c>
      <c r="F371" s="268"/>
      <c r="G371" s="269"/>
      <c r="H371" s="270"/>
      <c r="I371" s="271">
        <f t="shared" si="81"/>
        <v>0</v>
      </c>
      <c r="K371" s="273"/>
      <c r="L371" s="274">
        <f>G371+K371</f>
        <v>0</v>
      </c>
      <c r="M371" s="275">
        <f t="shared" si="83"/>
        <v>0</v>
      </c>
      <c r="O371" s="462"/>
      <c r="P371" s="271">
        <f t="shared" si="84"/>
        <v>0</v>
      </c>
    </row>
    <row r="372" spans="1:16" s="272" customFormat="1" ht="15.6" x14ac:dyDescent="0.25">
      <c r="A372" s="308"/>
      <c r="B372" s="308"/>
      <c r="C372" s="357"/>
      <c r="D372" s="409"/>
      <c r="E372" s="309"/>
      <c r="F372" s="310"/>
      <c r="G372" s="311"/>
      <c r="H372" s="312"/>
      <c r="I372" s="271"/>
      <c r="K372" s="313"/>
      <c r="L372" s="274"/>
      <c r="M372" s="275"/>
      <c r="O372" s="463"/>
      <c r="P372" s="271"/>
    </row>
    <row r="373" spans="1:16" s="272" customFormat="1" ht="15.6" x14ac:dyDescent="0.25">
      <c r="A373" s="308">
        <v>13</v>
      </c>
      <c r="B373" s="308">
        <v>6</v>
      </c>
      <c r="C373" s="357"/>
      <c r="D373" s="409" t="s">
        <v>292</v>
      </c>
      <c r="E373" s="309"/>
      <c r="F373" s="310"/>
      <c r="G373" s="326"/>
      <c r="H373" s="327"/>
      <c r="I373" s="271"/>
      <c r="K373" s="313"/>
      <c r="L373" s="274"/>
      <c r="M373" s="275"/>
      <c r="O373" s="463"/>
      <c r="P373" s="271"/>
    </row>
    <row r="374" spans="1:16" s="272" customFormat="1" ht="15.6" x14ac:dyDescent="0.25">
      <c r="A374" s="285"/>
      <c r="B374" s="285"/>
      <c r="C374" s="437"/>
      <c r="D374" s="406"/>
      <c r="E374" s="277"/>
      <c r="F374" s="278"/>
      <c r="G374" s="291"/>
      <c r="H374" s="287"/>
      <c r="I374" s="271"/>
      <c r="K374" s="313"/>
      <c r="L374" s="274"/>
      <c r="M374" s="275"/>
      <c r="O374" s="463"/>
      <c r="P374" s="271"/>
    </row>
    <row r="375" spans="1:16" s="272" customFormat="1" ht="17.399999999999999" x14ac:dyDescent="0.25">
      <c r="A375" s="267"/>
      <c r="B375" s="267"/>
      <c r="C375" s="438">
        <v>1</v>
      </c>
      <c r="D375" s="408" t="s">
        <v>383</v>
      </c>
      <c r="E375" s="252" t="s">
        <v>185</v>
      </c>
      <c r="F375" s="268"/>
      <c r="G375" s="269"/>
      <c r="H375" s="270"/>
      <c r="I375" s="271">
        <f t="shared" si="81"/>
        <v>0</v>
      </c>
      <c r="K375" s="273"/>
      <c r="L375" s="274">
        <f>G375+K375</f>
        <v>0</v>
      </c>
      <c r="M375" s="275">
        <f t="shared" si="83"/>
        <v>0</v>
      </c>
      <c r="O375" s="462"/>
      <c r="P375" s="271">
        <f t="shared" si="84"/>
        <v>0</v>
      </c>
    </row>
    <row r="376" spans="1:16" s="272" customFormat="1" ht="15.6" x14ac:dyDescent="0.25">
      <c r="A376" s="308"/>
      <c r="B376" s="308"/>
      <c r="C376" s="357"/>
      <c r="D376" s="409"/>
      <c r="E376" s="309"/>
      <c r="F376" s="310"/>
      <c r="G376" s="311"/>
      <c r="H376" s="312"/>
      <c r="I376" s="271"/>
      <c r="K376" s="313"/>
      <c r="L376" s="274"/>
      <c r="M376" s="275"/>
      <c r="O376" s="463"/>
      <c r="P376" s="271"/>
    </row>
    <row r="377" spans="1:16" s="272" customFormat="1" ht="15.6" x14ac:dyDescent="0.25">
      <c r="A377" s="308">
        <v>13</v>
      </c>
      <c r="B377" s="308">
        <v>7</v>
      </c>
      <c r="C377" s="357"/>
      <c r="D377" s="409" t="s">
        <v>293</v>
      </c>
      <c r="E377" s="309"/>
      <c r="F377" s="310"/>
      <c r="G377" s="326"/>
      <c r="H377" s="327"/>
      <c r="I377" s="271"/>
      <c r="K377" s="313"/>
      <c r="L377" s="274"/>
      <c r="M377" s="275"/>
      <c r="O377" s="463"/>
      <c r="P377" s="271"/>
    </row>
    <row r="378" spans="1:16" s="272" customFormat="1" ht="15.6" x14ac:dyDescent="0.25">
      <c r="A378" s="285"/>
      <c r="B378" s="285"/>
      <c r="C378" s="437"/>
      <c r="D378" s="406"/>
      <c r="E378" s="277"/>
      <c r="F378" s="278"/>
      <c r="G378" s="291"/>
      <c r="H378" s="287"/>
      <c r="I378" s="271"/>
      <c r="K378" s="313"/>
      <c r="L378" s="274"/>
      <c r="M378" s="275"/>
      <c r="O378" s="463"/>
      <c r="P378" s="271"/>
    </row>
    <row r="379" spans="1:16" s="272" customFormat="1" ht="15.6" x14ac:dyDescent="0.25">
      <c r="A379" s="267"/>
      <c r="B379" s="267"/>
      <c r="C379" s="438">
        <v>1</v>
      </c>
      <c r="D379" s="408" t="s">
        <v>384</v>
      </c>
      <c r="E379" s="252" t="s">
        <v>90</v>
      </c>
      <c r="F379" s="268"/>
      <c r="G379" s="269"/>
      <c r="H379" s="270"/>
      <c r="I379" s="271">
        <f t="shared" si="81"/>
        <v>0</v>
      </c>
      <c r="K379" s="273"/>
      <c r="L379" s="274">
        <f t="shared" ref="L379:L380" si="85">G379+K379</f>
        <v>0</v>
      </c>
      <c r="M379" s="275">
        <f t="shared" si="83"/>
        <v>0</v>
      </c>
      <c r="O379" s="462"/>
      <c r="P379" s="271">
        <f t="shared" si="84"/>
        <v>0</v>
      </c>
    </row>
    <row r="380" spans="1:16" s="272" customFormat="1" ht="15.6" x14ac:dyDescent="0.25">
      <c r="A380" s="267"/>
      <c r="B380" s="267"/>
      <c r="C380" s="438"/>
      <c r="D380" s="408" t="s">
        <v>312</v>
      </c>
      <c r="E380" s="252"/>
      <c r="F380" s="268"/>
      <c r="G380" s="269"/>
      <c r="H380" s="270"/>
      <c r="I380" s="271">
        <f t="shared" si="81"/>
        <v>0</v>
      </c>
      <c r="K380" s="273"/>
      <c r="L380" s="274">
        <f t="shared" si="85"/>
        <v>0</v>
      </c>
      <c r="M380" s="275">
        <f t="shared" si="83"/>
        <v>0</v>
      </c>
      <c r="O380" s="462"/>
      <c r="P380" s="271">
        <f t="shared" si="84"/>
        <v>0</v>
      </c>
    </row>
    <row r="381" spans="1:16" s="272" customFormat="1" ht="15.6" x14ac:dyDescent="0.25">
      <c r="A381" s="308"/>
      <c r="B381" s="308"/>
      <c r="C381" s="357"/>
      <c r="D381" s="409"/>
      <c r="E381" s="309"/>
      <c r="F381" s="310"/>
      <c r="G381" s="311"/>
      <c r="H381" s="312"/>
      <c r="I381" s="288"/>
      <c r="K381" s="313"/>
      <c r="L381" s="328"/>
      <c r="M381" s="288"/>
      <c r="O381" s="463"/>
      <c r="P381" s="288"/>
    </row>
    <row r="382" spans="1:16" s="272" customFormat="1" ht="16.2" thickBot="1" x14ac:dyDescent="0.3">
      <c r="A382" s="285"/>
      <c r="B382" s="285"/>
      <c r="C382" s="437"/>
      <c r="D382" s="405" t="s">
        <v>43</v>
      </c>
      <c r="E382" s="316"/>
      <c r="F382" s="278"/>
      <c r="G382" s="291"/>
      <c r="H382" s="287"/>
      <c r="I382" s="292">
        <f>SUM(I346:I381)</f>
        <v>0</v>
      </c>
      <c r="K382" s="329"/>
      <c r="L382" s="328"/>
      <c r="M382" s="292">
        <f>SUM(M346:M381)</f>
        <v>0</v>
      </c>
      <c r="O382" s="468"/>
      <c r="P382" s="292">
        <f>SUM(P346:P381)</f>
        <v>0</v>
      </c>
    </row>
    <row r="383" spans="1:16" s="272" customFormat="1" ht="15.6" x14ac:dyDescent="0.25">
      <c r="A383" s="285"/>
      <c r="B383" s="285"/>
      <c r="C383" s="437"/>
      <c r="D383" s="405"/>
      <c r="E383" s="316"/>
      <c r="F383" s="278"/>
      <c r="G383" s="291"/>
      <c r="H383" s="287"/>
      <c r="I383" s="330"/>
      <c r="K383" s="329"/>
      <c r="L383" s="328"/>
      <c r="M383" s="330"/>
      <c r="O383" s="468"/>
      <c r="P383" s="330"/>
    </row>
    <row r="384" spans="1:16" s="272" customFormat="1" ht="15.6" x14ac:dyDescent="0.25">
      <c r="A384" s="331">
        <v>14</v>
      </c>
      <c r="B384" s="331"/>
      <c r="C384" s="450"/>
      <c r="D384" s="421" t="s">
        <v>145</v>
      </c>
      <c r="E384" s="277"/>
      <c r="F384" s="278"/>
      <c r="G384" s="291"/>
      <c r="H384" s="287"/>
      <c r="I384" s="271"/>
      <c r="K384" s="289"/>
      <c r="L384" s="274"/>
      <c r="M384" s="275"/>
      <c r="O384" s="465"/>
      <c r="P384" s="271"/>
    </row>
    <row r="385" spans="1:16" s="272" customFormat="1" ht="15.6" x14ac:dyDescent="0.25">
      <c r="A385" s="276"/>
      <c r="B385" s="276"/>
      <c r="C385" s="437"/>
      <c r="D385" s="405"/>
      <c r="E385" s="277"/>
      <c r="F385" s="278"/>
      <c r="G385" s="291"/>
      <c r="H385" s="287"/>
      <c r="I385" s="271"/>
      <c r="K385" s="289"/>
      <c r="L385" s="274"/>
      <c r="M385" s="275"/>
      <c r="O385" s="465"/>
      <c r="P385" s="271"/>
    </row>
    <row r="386" spans="1:16" s="272" customFormat="1" ht="15.6" x14ac:dyDescent="0.25">
      <c r="A386" s="451"/>
      <c r="B386" s="336">
        <v>1</v>
      </c>
      <c r="C386" s="452"/>
      <c r="D386" s="422" t="s">
        <v>437</v>
      </c>
      <c r="E386" s="337" t="s">
        <v>86</v>
      </c>
      <c r="F386" s="268"/>
      <c r="G386" s="269"/>
      <c r="H386" s="270"/>
      <c r="I386" s="271">
        <f t="shared" ref="I386:I449" si="86">G386*H386</f>
        <v>0</v>
      </c>
      <c r="K386" s="273"/>
      <c r="L386" s="274">
        <f t="shared" ref="L386:L449" si="87">G386+K386</f>
        <v>0</v>
      </c>
      <c r="M386" s="275">
        <f t="shared" ref="M386:M449" si="88">H386*L386</f>
        <v>0</v>
      </c>
      <c r="O386" s="462"/>
      <c r="P386" s="271">
        <f t="shared" ref="P386:P449" si="89">H386*O386</f>
        <v>0</v>
      </c>
    </row>
    <row r="387" spans="1:16" s="272" customFormat="1" ht="15.6" x14ac:dyDescent="0.25">
      <c r="A387" s="451"/>
      <c r="B387" s="336">
        <v>2</v>
      </c>
      <c r="C387" s="452"/>
      <c r="D387" s="422" t="s">
        <v>438</v>
      </c>
      <c r="E387" s="337" t="s">
        <v>86</v>
      </c>
      <c r="F387" s="268"/>
      <c r="G387" s="269"/>
      <c r="H387" s="270"/>
      <c r="I387" s="271">
        <f t="shared" si="86"/>
        <v>0</v>
      </c>
      <c r="K387" s="273"/>
      <c r="L387" s="274">
        <f t="shared" si="87"/>
        <v>0</v>
      </c>
      <c r="M387" s="275">
        <f t="shared" si="88"/>
        <v>0</v>
      </c>
      <c r="O387" s="462"/>
      <c r="P387" s="271">
        <f t="shared" si="89"/>
        <v>0</v>
      </c>
    </row>
    <row r="388" spans="1:16" s="272" customFormat="1" ht="30" x14ac:dyDescent="0.25">
      <c r="A388" s="451"/>
      <c r="B388" s="336">
        <v>3</v>
      </c>
      <c r="C388" s="452"/>
      <c r="D388" s="422" t="s">
        <v>439</v>
      </c>
      <c r="E388" s="337" t="s">
        <v>86</v>
      </c>
      <c r="F388" s="268"/>
      <c r="G388" s="269"/>
      <c r="H388" s="270"/>
      <c r="I388" s="271">
        <f t="shared" si="86"/>
        <v>0</v>
      </c>
      <c r="K388" s="273"/>
      <c r="L388" s="274">
        <f t="shared" si="87"/>
        <v>0</v>
      </c>
      <c r="M388" s="275">
        <f t="shared" si="88"/>
        <v>0</v>
      </c>
      <c r="O388" s="462"/>
      <c r="P388" s="271">
        <f t="shared" si="89"/>
        <v>0</v>
      </c>
    </row>
    <row r="389" spans="1:16" s="272" customFormat="1" ht="15.6" x14ac:dyDescent="0.25">
      <c r="A389" s="451"/>
      <c r="B389" s="336">
        <v>4</v>
      </c>
      <c r="C389" s="452"/>
      <c r="D389" s="422" t="s">
        <v>440</v>
      </c>
      <c r="E389" s="337" t="s">
        <v>86</v>
      </c>
      <c r="F389" s="268"/>
      <c r="G389" s="269"/>
      <c r="H389" s="270"/>
      <c r="I389" s="271">
        <f t="shared" si="86"/>
        <v>0</v>
      </c>
      <c r="K389" s="273"/>
      <c r="L389" s="274">
        <f t="shared" si="87"/>
        <v>0</v>
      </c>
      <c r="M389" s="275">
        <f t="shared" si="88"/>
        <v>0</v>
      </c>
      <c r="O389" s="462"/>
      <c r="P389" s="271">
        <f t="shared" si="89"/>
        <v>0</v>
      </c>
    </row>
    <row r="390" spans="1:16" s="272" customFormat="1" ht="15.6" x14ac:dyDescent="0.25">
      <c r="A390" s="451"/>
      <c r="B390" s="336">
        <v>5</v>
      </c>
      <c r="C390" s="452"/>
      <c r="D390" s="422" t="s">
        <v>441</v>
      </c>
      <c r="E390" s="337" t="s">
        <v>86</v>
      </c>
      <c r="F390" s="268"/>
      <c r="G390" s="269"/>
      <c r="H390" s="270"/>
      <c r="I390" s="271">
        <f t="shared" si="86"/>
        <v>0</v>
      </c>
      <c r="K390" s="273"/>
      <c r="L390" s="274">
        <f t="shared" si="87"/>
        <v>0</v>
      </c>
      <c r="M390" s="275">
        <f t="shared" si="88"/>
        <v>0</v>
      </c>
      <c r="O390" s="462"/>
      <c r="P390" s="271">
        <f t="shared" si="89"/>
        <v>0</v>
      </c>
    </row>
    <row r="391" spans="1:16" s="272" customFormat="1" ht="15.6" x14ac:dyDescent="0.25">
      <c r="A391" s="451"/>
      <c r="B391" s="336">
        <v>6</v>
      </c>
      <c r="C391" s="452"/>
      <c r="D391" s="422" t="s">
        <v>442</v>
      </c>
      <c r="E391" s="337" t="s">
        <v>86</v>
      </c>
      <c r="F391" s="268"/>
      <c r="G391" s="269"/>
      <c r="H391" s="270"/>
      <c r="I391" s="271">
        <f t="shared" si="86"/>
        <v>0</v>
      </c>
      <c r="K391" s="273"/>
      <c r="L391" s="274">
        <f t="shared" si="87"/>
        <v>0</v>
      </c>
      <c r="M391" s="275">
        <f t="shared" si="88"/>
        <v>0</v>
      </c>
      <c r="O391" s="462"/>
      <c r="P391" s="271">
        <f t="shared" si="89"/>
        <v>0</v>
      </c>
    </row>
    <row r="392" spans="1:16" s="272" customFormat="1" ht="15.6" x14ac:dyDescent="0.25">
      <c r="A392" s="451"/>
      <c r="B392" s="336">
        <v>7</v>
      </c>
      <c r="C392" s="452"/>
      <c r="D392" s="422" t="s">
        <v>443</v>
      </c>
      <c r="E392" s="337" t="s">
        <v>86</v>
      </c>
      <c r="F392" s="268"/>
      <c r="G392" s="269"/>
      <c r="H392" s="270"/>
      <c r="I392" s="271">
        <f t="shared" si="86"/>
        <v>0</v>
      </c>
      <c r="K392" s="273"/>
      <c r="L392" s="274">
        <f t="shared" si="87"/>
        <v>0</v>
      </c>
      <c r="M392" s="275">
        <f t="shared" si="88"/>
        <v>0</v>
      </c>
      <c r="O392" s="462"/>
      <c r="P392" s="271">
        <f t="shared" si="89"/>
        <v>0</v>
      </c>
    </row>
    <row r="393" spans="1:16" s="272" customFormat="1" ht="15.6" x14ac:dyDescent="0.25">
      <c r="A393" s="451"/>
      <c r="B393" s="336">
        <v>8</v>
      </c>
      <c r="C393" s="452"/>
      <c r="D393" s="422" t="s">
        <v>444</v>
      </c>
      <c r="E393" s="337" t="s">
        <v>86</v>
      </c>
      <c r="F393" s="268"/>
      <c r="G393" s="269"/>
      <c r="H393" s="270"/>
      <c r="I393" s="271">
        <f t="shared" si="86"/>
        <v>0</v>
      </c>
      <c r="K393" s="273"/>
      <c r="L393" s="274">
        <f t="shared" si="87"/>
        <v>0</v>
      </c>
      <c r="M393" s="275">
        <f t="shared" si="88"/>
        <v>0</v>
      </c>
      <c r="O393" s="462"/>
      <c r="P393" s="271">
        <f t="shared" si="89"/>
        <v>0</v>
      </c>
    </row>
    <row r="394" spans="1:16" s="272" customFormat="1" ht="15.6" x14ac:dyDescent="0.25">
      <c r="A394" s="451"/>
      <c r="B394" s="336">
        <v>9</v>
      </c>
      <c r="C394" s="452"/>
      <c r="D394" s="422" t="s">
        <v>445</v>
      </c>
      <c r="E394" s="337" t="s">
        <v>86</v>
      </c>
      <c r="F394" s="268"/>
      <c r="G394" s="269"/>
      <c r="H394" s="270"/>
      <c r="I394" s="271">
        <f t="shared" si="86"/>
        <v>0</v>
      </c>
      <c r="K394" s="273"/>
      <c r="L394" s="274">
        <f t="shared" si="87"/>
        <v>0</v>
      </c>
      <c r="M394" s="275">
        <f t="shared" si="88"/>
        <v>0</v>
      </c>
      <c r="O394" s="462"/>
      <c r="P394" s="271">
        <f t="shared" si="89"/>
        <v>0</v>
      </c>
    </row>
    <row r="395" spans="1:16" s="272" customFormat="1" ht="15.6" x14ac:dyDescent="0.25">
      <c r="A395" s="451"/>
      <c r="B395" s="336">
        <v>10</v>
      </c>
      <c r="C395" s="452"/>
      <c r="D395" s="422" t="s">
        <v>446</v>
      </c>
      <c r="E395" s="337" t="s">
        <v>86</v>
      </c>
      <c r="F395" s="268"/>
      <c r="G395" s="269"/>
      <c r="H395" s="270"/>
      <c r="I395" s="271">
        <f t="shared" si="86"/>
        <v>0</v>
      </c>
      <c r="K395" s="273"/>
      <c r="L395" s="274">
        <f t="shared" si="87"/>
        <v>0</v>
      </c>
      <c r="M395" s="275">
        <f t="shared" si="88"/>
        <v>0</v>
      </c>
      <c r="O395" s="462"/>
      <c r="P395" s="271">
        <f t="shared" si="89"/>
        <v>0</v>
      </c>
    </row>
    <row r="396" spans="1:16" s="272" customFormat="1" ht="15.6" x14ac:dyDescent="0.25">
      <c r="A396" s="451"/>
      <c r="B396" s="336">
        <v>11</v>
      </c>
      <c r="C396" s="452"/>
      <c r="D396" s="422" t="s">
        <v>447</v>
      </c>
      <c r="E396" s="337" t="s">
        <v>86</v>
      </c>
      <c r="F396" s="268"/>
      <c r="G396" s="269"/>
      <c r="H396" s="270"/>
      <c r="I396" s="271">
        <f t="shared" si="86"/>
        <v>0</v>
      </c>
      <c r="K396" s="273"/>
      <c r="L396" s="274">
        <f t="shared" si="87"/>
        <v>0</v>
      </c>
      <c r="M396" s="275">
        <f t="shared" si="88"/>
        <v>0</v>
      </c>
      <c r="O396" s="462"/>
      <c r="P396" s="271">
        <f t="shared" si="89"/>
        <v>0</v>
      </c>
    </row>
    <row r="397" spans="1:16" s="272" customFormat="1" ht="15.6" x14ac:dyDescent="0.25">
      <c r="A397" s="451"/>
      <c r="B397" s="336">
        <v>12</v>
      </c>
      <c r="C397" s="452"/>
      <c r="D397" s="422" t="s">
        <v>448</v>
      </c>
      <c r="E397" s="337" t="s">
        <v>86</v>
      </c>
      <c r="F397" s="268"/>
      <c r="G397" s="269"/>
      <c r="H397" s="270"/>
      <c r="I397" s="271">
        <f t="shared" si="86"/>
        <v>0</v>
      </c>
      <c r="K397" s="273"/>
      <c r="L397" s="274">
        <f t="shared" si="87"/>
        <v>0</v>
      </c>
      <c r="M397" s="275">
        <f t="shared" si="88"/>
        <v>0</v>
      </c>
      <c r="O397" s="462"/>
      <c r="P397" s="271">
        <f t="shared" si="89"/>
        <v>0</v>
      </c>
    </row>
    <row r="398" spans="1:16" s="272" customFormat="1" ht="15.6" x14ac:dyDescent="0.25">
      <c r="A398" s="451"/>
      <c r="B398" s="336">
        <v>13</v>
      </c>
      <c r="C398" s="452"/>
      <c r="D398" s="422" t="s">
        <v>449</v>
      </c>
      <c r="E398" s="337" t="s">
        <v>86</v>
      </c>
      <c r="F398" s="268"/>
      <c r="G398" s="269"/>
      <c r="H398" s="270"/>
      <c r="I398" s="271">
        <f t="shared" si="86"/>
        <v>0</v>
      </c>
      <c r="K398" s="273"/>
      <c r="L398" s="274">
        <f t="shared" si="87"/>
        <v>0</v>
      </c>
      <c r="M398" s="275">
        <f t="shared" si="88"/>
        <v>0</v>
      </c>
      <c r="O398" s="462"/>
      <c r="P398" s="271">
        <f t="shared" si="89"/>
        <v>0</v>
      </c>
    </row>
    <row r="399" spans="1:16" s="272" customFormat="1" ht="15.6" x14ac:dyDescent="0.25">
      <c r="A399" s="451"/>
      <c r="B399" s="336">
        <v>14</v>
      </c>
      <c r="C399" s="452"/>
      <c r="D399" s="422" t="s">
        <v>450</v>
      </c>
      <c r="E399" s="337" t="s">
        <v>86</v>
      </c>
      <c r="F399" s="268"/>
      <c r="G399" s="269"/>
      <c r="H399" s="270"/>
      <c r="I399" s="271">
        <f t="shared" si="86"/>
        <v>0</v>
      </c>
      <c r="K399" s="273"/>
      <c r="L399" s="274">
        <f t="shared" si="87"/>
        <v>0</v>
      </c>
      <c r="M399" s="275">
        <f t="shared" si="88"/>
        <v>0</v>
      </c>
      <c r="O399" s="462"/>
      <c r="P399" s="271">
        <f t="shared" si="89"/>
        <v>0</v>
      </c>
    </row>
    <row r="400" spans="1:16" s="272" customFormat="1" ht="15.6" x14ac:dyDescent="0.25">
      <c r="A400" s="451"/>
      <c r="B400" s="336">
        <v>15</v>
      </c>
      <c r="C400" s="452"/>
      <c r="D400" s="422" t="s">
        <v>451</v>
      </c>
      <c r="E400" s="337" t="s">
        <v>86</v>
      </c>
      <c r="F400" s="268"/>
      <c r="G400" s="269"/>
      <c r="H400" s="270"/>
      <c r="I400" s="271">
        <f t="shared" si="86"/>
        <v>0</v>
      </c>
      <c r="K400" s="273"/>
      <c r="L400" s="274">
        <f t="shared" si="87"/>
        <v>0</v>
      </c>
      <c r="M400" s="275">
        <f t="shared" si="88"/>
        <v>0</v>
      </c>
      <c r="O400" s="462"/>
      <c r="P400" s="271">
        <f t="shared" si="89"/>
        <v>0</v>
      </c>
    </row>
    <row r="401" spans="1:16" s="272" customFormat="1" ht="30" x14ac:dyDescent="0.25">
      <c r="A401" s="451"/>
      <c r="B401" s="336">
        <v>16</v>
      </c>
      <c r="C401" s="452"/>
      <c r="D401" s="422" t="s">
        <v>452</v>
      </c>
      <c r="E401" s="337" t="s">
        <v>29</v>
      </c>
      <c r="F401" s="268"/>
      <c r="G401" s="269"/>
      <c r="H401" s="270"/>
      <c r="I401" s="271">
        <f t="shared" si="86"/>
        <v>0</v>
      </c>
      <c r="K401" s="273"/>
      <c r="L401" s="274">
        <f t="shared" si="87"/>
        <v>0</v>
      </c>
      <c r="M401" s="275">
        <f t="shared" si="88"/>
        <v>0</v>
      </c>
      <c r="O401" s="462"/>
      <c r="P401" s="271">
        <f t="shared" si="89"/>
        <v>0</v>
      </c>
    </row>
    <row r="402" spans="1:16" s="272" customFormat="1" ht="15.6" x14ac:dyDescent="0.25">
      <c r="A402" s="451"/>
      <c r="B402" s="336">
        <v>17</v>
      </c>
      <c r="C402" s="452"/>
      <c r="D402" s="422" t="s">
        <v>453</v>
      </c>
      <c r="E402" s="337" t="s">
        <v>26</v>
      </c>
      <c r="F402" s="268"/>
      <c r="G402" s="269"/>
      <c r="H402" s="270"/>
      <c r="I402" s="271">
        <f t="shared" si="86"/>
        <v>0</v>
      </c>
      <c r="K402" s="273"/>
      <c r="L402" s="274">
        <f t="shared" si="87"/>
        <v>0</v>
      </c>
      <c r="M402" s="275">
        <f t="shared" si="88"/>
        <v>0</v>
      </c>
      <c r="O402" s="462"/>
      <c r="P402" s="271">
        <f t="shared" si="89"/>
        <v>0</v>
      </c>
    </row>
    <row r="403" spans="1:16" s="272" customFormat="1" ht="15.6" x14ac:dyDescent="0.25">
      <c r="A403" s="451"/>
      <c r="B403" s="336">
        <v>18</v>
      </c>
      <c r="C403" s="452"/>
      <c r="D403" s="422" t="s">
        <v>454</v>
      </c>
      <c r="E403" s="337" t="s">
        <v>26</v>
      </c>
      <c r="F403" s="268"/>
      <c r="G403" s="269"/>
      <c r="H403" s="270"/>
      <c r="I403" s="271">
        <f t="shared" si="86"/>
        <v>0</v>
      </c>
      <c r="K403" s="273"/>
      <c r="L403" s="274">
        <f t="shared" si="87"/>
        <v>0</v>
      </c>
      <c r="M403" s="275">
        <f t="shared" si="88"/>
        <v>0</v>
      </c>
      <c r="O403" s="462"/>
      <c r="P403" s="271">
        <f t="shared" si="89"/>
        <v>0</v>
      </c>
    </row>
    <row r="404" spans="1:16" s="272" customFormat="1" ht="15.6" x14ac:dyDescent="0.25">
      <c r="A404" s="451"/>
      <c r="B404" s="336">
        <v>19</v>
      </c>
      <c r="C404" s="453"/>
      <c r="D404" s="422" t="s">
        <v>455</v>
      </c>
      <c r="E404" s="338" t="s">
        <v>26</v>
      </c>
      <c r="F404" s="268"/>
      <c r="G404" s="269"/>
      <c r="H404" s="270"/>
      <c r="I404" s="271">
        <f t="shared" si="86"/>
        <v>0</v>
      </c>
      <c r="K404" s="273"/>
      <c r="L404" s="274">
        <f t="shared" si="87"/>
        <v>0</v>
      </c>
      <c r="M404" s="275">
        <f t="shared" si="88"/>
        <v>0</v>
      </c>
      <c r="O404" s="462"/>
      <c r="P404" s="271">
        <f t="shared" si="89"/>
        <v>0</v>
      </c>
    </row>
    <row r="405" spans="1:16" s="272" customFormat="1" ht="15.6" x14ac:dyDescent="0.25">
      <c r="A405" s="451"/>
      <c r="B405" s="336">
        <v>20</v>
      </c>
      <c r="C405" s="453"/>
      <c r="D405" s="422" t="s">
        <v>456</v>
      </c>
      <c r="E405" s="338" t="s">
        <v>26</v>
      </c>
      <c r="F405" s="268"/>
      <c r="G405" s="269"/>
      <c r="H405" s="270"/>
      <c r="I405" s="271">
        <f t="shared" si="86"/>
        <v>0</v>
      </c>
      <c r="K405" s="273"/>
      <c r="L405" s="274">
        <f t="shared" si="87"/>
        <v>0</v>
      </c>
      <c r="M405" s="275">
        <f t="shared" si="88"/>
        <v>0</v>
      </c>
      <c r="O405" s="462"/>
      <c r="P405" s="271">
        <f t="shared" si="89"/>
        <v>0</v>
      </c>
    </row>
    <row r="406" spans="1:16" s="272" customFormat="1" ht="15.6" x14ac:dyDescent="0.25">
      <c r="A406" s="451"/>
      <c r="B406" s="336">
        <v>21</v>
      </c>
      <c r="C406" s="453"/>
      <c r="D406" s="422" t="s">
        <v>457</v>
      </c>
      <c r="E406" s="338" t="s">
        <v>26</v>
      </c>
      <c r="F406" s="268"/>
      <c r="G406" s="269"/>
      <c r="H406" s="270"/>
      <c r="I406" s="271">
        <f t="shared" si="86"/>
        <v>0</v>
      </c>
      <c r="K406" s="273"/>
      <c r="L406" s="274">
        <f t="shared" si="87"/>
        <v>0</v>
      </c>
      <c r="M406" s="275">
        <f t="shared" si="88"/>
        <v>0</v>
      </c>
      <c r="O406" s="462"/>
      <c r="P406" s="271">
        <f t="shared" si="89"/>
        <v>0</v>
      </c>
    </row>
    <row r="407" spans="1:16" s="272" customFormat="1" ht="15.6" x14ac:dyDescent="0.25">
      <c r="A407" s="451"/>
      <c r="B407" s="336">
        <v>22</v>
      </c>
      <c r="C407" s="453"/>
      <c r="D407" s="422" t="s">
        <v>458</v>
      </c>
      <c r="E407" s="338" t="s">
        <v>26</v>
      </c>
      <c r="F407" s="268"/>
      <c r="G407" s="269"/>
      <c r="H407" s="270"/>
      <c r="I407" s="271">
        <f t="shared" si="86"/>
        <v>0</v>
      </c>
      <c r="K407" s="273"/>
      <c r="L407" s="274">
        <f t="shared" si="87"/>
        <v>0</v>
      </c>
      <c r="M407" s="275">
        <f t="shared" si="88"/>
        <v>0</v>
      </c>
      <c r="O407" s="462"/>
      <c r="P407" s="271">
        <f t="shared" si="89"/>
        <v>0</v>
      </c>
    </row>
    <row r="408" spans="1:16" s="272" customFormat="1" ht="15.6" x14ac:dyDescent="0.25">
      <c r="A408" s="451"/>
      <c r="B408" s="336">
        <v>23</v>
      </c>
      <c r="C408" s="453"/>
      <c r="D408" s="422" t="s">
        <v>459</v>
      </c>
      <c r="E408" s="338" t="s">
        <v>26</v>
      </c>
      <c r="F408" s="268"/>
      <c r="G408" s="269"/>
      <c r="H408" s="270"/>
      <c r="I408" s="271">
        <f t="shared" si="86"/>
        <v>0</v>
      </c>
      <c r="K408" s="273"/>
      <c r="L408" s="274">
        <f t="shared" si="87"/>
        <v>0</v>
      </c>
      <c r="M408" s="275">
        <f t="shared" si="88"/>
        <v>0</v>
      </c>
      <c r="O408" s="462"/>
      <c r="P408" s="271">
        <f t="shared" si="89"/>
        <v>0</v>
      </c>
    </row>
    <row r="409" spans="1:16" s="272" customFormat="1" ht="15.6" x14ac:dyDescent="0.25">
      <c r="A409" s="451"/>
      <c r="B409" s="336">
        <v>24</v>
      </c>
      <c r="C409" s="453"/>
      <c r="D409" s="423" t="s">
        <v>460</v>
      </c>
      <c r="E409" s="338" t="s">
        <v>26</v>
      </c>
      <c r="F409" s="268"/>
      <c r="G409" s="269"/>
      <c r="H409" s="270"/>
      <c r="I409" s="271">
        <f t="shared" si="86"/>
        <v>0</v>
      </c>
      <c r="K409" s="273"/>
      <c r="L409" s="274">
        <f t="shared" si="87"/>
        <v>0</v>
      </c>
      <c r="M409" s="275">
        <f t="shared" si="88"/>
        <v>0</v>
      </c>
      <c r="O409" s="462"/>
      <c r="P409" s="271">
        <f t="shared" si="89"/>
        <v>0</v>
      </c>
    </row>
    <row r="410" spans="1:16" s="272" customFormat="1" ht="15.6" x14ac:dyDescent="0.25">
      <c r="A410" s="451"/>
      <c r="B410" s="336">
        <v>25</v>
      </c>
      <c r="C410" s="453"/>
      <c r="D410" s="422" t="s">
        <v>461</v>
      </c>
      <c r="E410" s="338" t="s">
        <v>26</v>
      </c>
      <c r="F410" s="268"/>
      <c r="G410" s="269"/>
      <c r="H410" s="270"/>
      <c r="I410" s="271">
        <f t="shared" si="86"/>
        <v>0</v>
      </c>
      <c r="K410" s="273"/>
      <c r="L410" s="274">
        <f t="shared" si="87"/>
        <v>0</v>
      </c>
      <c r="M410" s="275">
        <f t="shared" si="88"/>
        <v>0</v>
      </c>
      <c r="O410" s="462"/>
      <c r="P410" s="271">
        <f t="shared" si="89"/>
        <v>0</v>
      </c>
    </row>
    <row r="411" spans="1:16" s="272" customFormat="1" ht="15.6" x14ac:dyDescent="0.25">
      <c r="A411" s="451"/>
      <c r="B411" s="336">
        <v>26</v>
      </c>
      <c r="C411" s="453"/>
      <c r="D411" s="424" t="s">
        <v>462</v>
      </c>
      <c r="E411" s="338" t="s">
        <v>463</v>
      </c>
      <c r="F411" s="268"/>
      <c r="G411" s="269"/>
      <c r="H411" s="270"/>
      <c r="I411" s="271">
        <f t="shared" si="86"/>
        <v>0</v>
      </c>
      <c r="K411" s="273"/>
      <c r="L411" s="274">
        <f t="shared" si="87"/>
        <v>0</v>
      </c>
      <c r="M411" s="275">
        <f t="shared" si="88"/>
        <v>0</v>
      </c>
      <c r="O411" s="462"/>
      <c r="P411" s="271">
        <f t="shared" si="89"/>
        <v>0</v>
      </c>
    </row>
    <row r="412" spans="1:16" s="272" customFormat="1" ht="15.6" x14ac:dyDescent="0.25">
      <c r="A412" s="451"/>
      <c r="B412" s="336">
        <v>27</v>
      </c>
      <c r="C412" s="453"/>
      <c r="D412" s="424" t="s">
        <v>464</v>
      </c>
      <c r="E412" s="338"/>
      <c r="F412" s="268"/>
      <c r="G412" s="269"/>
      <c r="H412" s="270"/>
      <c r="I412" s="271">
        <f t="shared" si="86"/>
        <v>0</v>
      </c>
      <c r="K412" s="273"/>
      <c r="L412" s="274">
        <f t="shared" si="87"/>
        <v>0</v>
      </c>
      <c r="M412" s="275">
        <f t="shared" si="88"/>
        <v>0</v>
      </c>
      <c r="O412" s="462"/>
      <c r="P412" s="271">
        <f t="shared" si="89"/>
        <v>0</v>
      </c>
    </row>
    <row r="413" spans="1:16" s="272" customFormat="1" ht="15.6" x14ac:dyDescent="0.25">
      <c r="A413" s="451"/>
      <c r="B413" s="336"/>
      <c r="C413" s="453">
        <v>1</v>
      </c>
      <c r="D413" s="424" t="s">
        <v>465</v>
      </c>
      <c r="E413" s="338" t="s">
        <v>26</v>
      </c>
      <c r="F413" s="268"/>
      <c r="G413" s="269"/>
      <c r="H413" s="270"/>
      <c r="I413" s="271">
        <f t="shared" si="86"/>
        <v>0</v>
      </c>
      <c r="K413" s="273"/>
      <c r="L413" s="274">
        <f t="shared" si="87"/>
        <v>0</v>
      </c>
      <c r="M413" s="275">
        <f t="shared" si="88"/>
        <v>0</v>
      </c>
      <c r="O413" s="462"/>
      <c r="P413" s="271">
        <f t="shared" si="89"/>
        <v>0</v>
      </c>
    </row>
    <row r="414" spans="1:16" s="272" customFormat="1" ht="15.6" x14ac:dyDescent="0.25">
      <c r="A414" s="451"/>
      <c r="B414" s="336"/>
      <c r="C414" s="453">
        <v>2</v>
      </c>
      <c r="D414" s="424" t="s">
        <v>466</v>
      </c>
      <c r="E414" s="338" t="s">
        <v>26</v>
      </c>
      <c r="F414" s="268"/>
      <c r="G414" s="269"/>
      <c r="H414" s="270"/>
      <c r="I414" s="271">
        <f t="shared" si="86"/>
        <v>0</v>
      </c>
      <c r="K414" s="273"/>
      <c r="L414" s="274">
        <f t="shared" si="87"/>
        <v>0</v>
      </c>
      <c r="M414" s="275">
        <f t="shared" si="88"/>
        <v>0</v>
      </c>
      <c r="O414" s="462"/>
      <c r="P414" s="271">
        <f t="shared" si="89"/>
        <v>0</v>
      </c>
    </row>
    <row r="415" spans="1:16" s="272" customFormat="1" ht="15.6" x14ac:dyDescent="0.25">
      <c r="A415" s="451"/>
      <c r="B415" s="336"/>
      <c r="C415" s="453">
        <v>3</v>
      </c>
      <c r="D415" s="424" t="s">
        <v>467</v>
      </c>
      <c r="E415" s="338" t="s">
        <v>26</v>
      </c>
      <c r="F415" s="268"/>
      <c r="G415" s="269"/>
      <c r="H415" s="270"/>
      <c r="I415" s="271">
        <f t="shared" si="86"/>
        <v>0</v>
      </c>
      <c r="K415" s="273"/>
      <c r="L415" s="274">
        <f t="shared" si="87"/>
        <v>0</v>
      </c>
      <c r="M415" s="275">
        <f t="shared" si="88"/>
        <v>0</v>
      </c>
      <c r="O415" s="462"/>
      <c r="P415" s="271">
        <f t="shared" si="89"/>
        <v>0</v>
      </c>
    </row>
    <row r="416" spans="1:16" s="272" customFormat="1" ht="15.6" x14ac:dyDescent="0.25">
      <c r="A416" s="451"/>
      <c r="B416" s="336"/>
      <c r="C416" s="453">
        <v>4</v>
      </c>
      <c r="D416" s="424" t="s">
        <v>468</v>
      </c>
      <c r="E416" s="338" t="s">
        <v>26</v>
      </c>
      <c r="F416" s="268"/>
      <c r="G416" s="269"/>
      <c r="H416" s="270"/>
      <c r="I416" s="271">
        <f t="shared" si="86"/>
        <v>0</v>
      </c>
      <c r="K416" s="273"/>
      <c r="L416" s="274">
        <f t="shared" si="87"/>
        <v>0</v>
      </c>
      <c r="M416" s="275">
        <f t="shared" si="88"/>
        <v>0</v>
      </c>
      <c r="O416" s="462"/>
      <c r="P416" s="271">
        <f t="shared" si="89"/>
        <v>0</v>
      </c>
    </row>
    <row r="417" spans="1:16" s="272" customFormat="1" ht="15.6" x14ac:dyDescent="0.25">
      <c r="A417" s="451"/>
      <c r="B417" s="336"/>
      <c r="C417" s="453">
        <v>5</v>
      </c>
      <c r="D417" s="424" t="s">
        <v>469</v>
      </c>
      <c r="E417" s="338" t="s">
        <v>26</v>
      </c>
      <c r="F417" s="268"/>
      <c r="G417" s="269"/>
      <c r="H417" s="270"/>
      <c r="I417" s="271">
        <f t="shared" si="86"/>
        <v>0</v>
      </c>
      <c r="K417" s="273"/>
      <c r="L417" s="274">
        <f t="shared" si="87"/>
        <v>0</v>
      </c>
      <c r="M417" s="275">
        <f t="shared" si="88"/>
        <v>0</v>
      </c>
      <c r="O417" s="462"/>
      <c r="P417" s="271">
        <f t="shared" si="89"/>
        <v>0</v>
      </c>
    </row>
    <row r="418" spans="1:16" s="272" customFormat="1" ht="15.6" x14ac:dyDescent="0.25">
      <c r="A418" s="451"/>
      <c r="B418" s="336"/>
      <c r="C418" s="453">
        <v>6</v>
      </c>
      <c r="D418" s="424" t="s">
        <v>470</v>
      </c>
      <c r="E418" s="338" t="s">
        <v>26</v>
      </c>
      <c r="F418" s="268"/>
      <c r="G418" s="269"/>
      <c r="H418" s="270"/>
      <c r="I418" s="271">
        <f t="shared" si="86"/>
        <v>0</v>
      </c>
      <c r="K418" s="273"/>
      <c r="L418" s="274">
        <f t="shared" si="87"/>
        <v>0</v>
      </c>
      <c r="M418" s="275">
        <f t="shared" si="88"/>
        <v>0</v>
      </c>
      <c r="O418" s="462"/>
      <c r="P418" s="271">
        <f t="shared" si="89"/>
        <v>0</v>
      </c>
    </row>
    <row r="419" spans="1:16" s="272" customFormat="1" ht="15.6" x14ac:dyDescent="0.25">
      <c r="A419" s="451"/>
      <c r="B419" s="336"/>
      <c r="C419" s="453">
        <v>7</v>
      </c>
      <c r="D419" s="424" t="s">
        <v>471</v>
      </c>
      <c r="E419" s="338" t="s">
        <v>26</v>
      </c>
      <c r="F419" s="268"/>
      <c r="G419" s="269"/>
      <c r="H419" s="270"/>
      <c r="I419" s="271">
        <f t="shared" si="86"/>
        <v>0</v>
      </c>
      <c r="K419" s="273"/>
      <c r="L419" s="274">
        <f t="shared" si="87"/>
        <v>0</v>
      </c>
      <c r="M419" s="275">
        <f t="shared" si="88"/>
        <v>0</v>
      </c>
      <c r="O419" s="462"/>
      <c r="P419" s="271">
        <f t="shared" si="89"/>
        <v>0</v>
      </c>
    </row>
    <row r="420" spans="1:16" s="272" customFormat="1" ht="15.6" x14ac:dyDescent="0.25">
      <c r="A420" s="451"/>
      <c r="B420" s="336"/>
      <c r="C420" s="453">
        <v>8</v>
      </c>
      <c r="D420" s="424" t="s">
        <v>472</v>
      </c>
      <c r="E420" s="338" t="s">
        <v>26</v>
      </c>
      <c r="F420" s="268"/>
      <c r="G420" s="269"/>
      <c r="H420" s="270"/>
      <c r="I420" s="271">
        <f t="shared" si="86"/>
        <v>0</v>
      </c>
      <c r="K420" s="273"/>
      <c r="L420" s="274">
        <f t="shared" si="87"/>
        <v>0</v>
      </c>
      <c r="M420" s="275">
        <f t="shared" si="88"/>
        <v>0</v>
      </c>
      <c r="O420" s="462"/>
      <c r="P420" s="271">
        <f t="shared" si="89"/>
        <v>0</v>
      </c>
    </row>
    <row r="421" spans="1:16" s="272" customFormat="1" ht="15.6" x14ac:dyDescent="0.25">
      <c r="A421" s="451"/>
      <c r="B421" s="336"/>
      <c r="C421" s="453">
        <v>9</v>
      </c>
      <c r="D421" s="424" t="s">
        <v>473</v>
      </c>
      <c r="E421" s="338" t="s">
        <v>26</v>
      </c>
      <c r="F421" s="268"/>
      <c r="G421" s="269"/>
      <c r="H421" s="270"/>
      <c r="I421" s="271">
        <f t="shared" si="86"/>
        <v>0</v>
      </c>
      <c r="K421" s="273"/>
      <c r="L421" s="274">
        <f t="shared" si="87"/>
        <v>0</v>
      </c>
      <c r="M421" s="275">
        <f t="shared" si="88"/>
        <v>0</v>
      </c>
      <c r="O421" s="462"/>
      <c r="P421" s="271">
        <f t="shared" si="89"/>
        <v>0</v>
      </c>
    </row>
    <row r="422" spans="1:16" s="272" customFormat="1" ht="15.6" x14ac:dyDescent="0.25">
      <c r="A422" s="451"/>
      <c r="B422" s="336"/>
      <c r="C422" s="453">
        <v>10</v>
      </c>
      <c r="D422" s="424" t="s">
        <v>474</v>
      </c>
      <c r="E422" s="338" t="s">
        <v>26</v>
      </c>
      <c r="F422" s="268"/>
      <c r="G422" s="269"/>
      <c r="H422" s="270"/>
      <c r="I422" s="271">
        <f t="shared" si="86"/>
        <v>0</v>
      </c>
      <c r="K422" s="273"/>
      <c r="L422" s="274">
        <f t="shared" si="87"/>
        <v>0</v>
      </c>
      <c r="M422" s="275">
        <f t="shared" si="88"/>
        <v>0</v>
      </c>
      <c r="O422" s="462"/>
      <c r="P422" s="271">
        <f t="shared" si="89"/>
        <v>0</v>
      </c>
    </row>
    <row r="423" spans="1:16" s="272" customFormat="1" ht="15.6" x14ac:dyDescent="0.25">
      <c r="A423" s="451"/>
      <c r="B423" s="336"/>
      <c r="C423" s="453">
        <v>11</v>
      </c>
      <c r="D423" s="424" t="s">
        <v>475</v>
      </c>
      <c r="E423" s="338" t="s">
        <v>26</v>
      </c>
      <c r="F423" s="268"/>
      <c r="G423" s="269"/>
      <c r="H423" s="270"/>
      <c r="I423" s="271">
        <f t="shared" si="86"/>
        <v>0</v>
      </c>
      <c r="K423" s="273"/>
      <c r="L423" s="274">
        <f t="shared" si="87"/>
        <v>0</v>
      </c>
      <c r="M423" s="275">
        <f t="shared" si="88"/>
        <v>0</v>
      </c>
      <c r="O423" s="462"/>
      <c r="P423" s="271">
        <f t="shared" si="89"/>
        <v>0</v>
      </c>
    </row>
    <row r="424" spans="1:16" s="272" customFormat="1" ht="15.6" x14ac:dyDescent="0.25">
      <c r="A424" s="451"/>
      <c r="B424" s="336"/>
      <c r="C424" s="453">
        <v>12</v>
      </c>
      <c r="D424" s="423" t="s">
        <v>476</v>
      </c>
      <c r="E424" s="338" t="s">
        <v>26</v>
      </c>
      <c r="F424" s="268"/>
      <c r="G424" s="269"/>
      <c r="H424" s="270"/>
      <c r="I424" s="271">
        <f t="shared" si="86"/>
        <v>0</v>
      </c>
      <c r="K424" s="273"/>
      <c r="L424" s="274">
        <f t="shared" si="87"/>
        <v>0</v>
      </c>
      <c r="M424" s="275">
        <f t="shared" si="88"/>
        <v>0</v>
      </c>
      <c r="O424" s="462"/>
      <c r="P424" s="271">
        <f t="shared" si="89"/>
        <v>0</v>
      </c>
    </row>
    <row r="425" spans="1:16" s="272" customFormat="1" ht="15.6" x14ac:dyDescent="0.25">
      <c r="A425" s="451"/>
      <c r="B425" s="336">
        <v>28</v>
      </c>
      <c r="C425" s="453"/>
      <c r="D425" s="422" t="s">
        <v>477</v>
      </c>
      <c r="E425" s="338" t="s">
        <v>463</v>
      </c>
      <c r="F425" s="268"/>
      <c r="G425" s="269"/>
      <c r="H425" s="270"/>
      <c r="I425" s="271">
        <f t="shared" si="86"/>
        <v>0</v>
      </c>
      <c r="K425" s="273"/>
      <c r="L425" s="274">
        <f t="shared" si="87"/>
        <v>0</v>
      </c>
      <c r="M425" s="275">
        <f t="shared" si="88"/>
        <v>0</v>
      </c>
      <c r="O425" s="462"/>
      <c r="P425" s="271">
        <f t="shared" si="89"/>
        <v>0</v>
      </c>
    </row>
    <row r="426" spans="1:16" s="272" customFormat="1" ht="30" x14ac:dyDescent="0.25">
      <c r="A426" s="451"/>
      <c r="B426" s="336">
        <v>29</v>
      </c>
      <c r="C426" s="453"/>
      <c r="D426" s="422" t="s">
        <v>478</v>
      </c>
      <c r="E426" s="338" t="s">
        <v>463</v>
      </c>
      <c r="F426" s="268"/>
      <c r="G426" s="269"/>
      <c r="H426" s="270"/>
      <c r="I426" s="271">
        <f t="shared" si="86"/>
        <v>0</v>
      </c>
      <c r="K426" s="273"/>
      <c r="L426" s="274">
        <f t="shared" si="87"/>
        <v>0</v>
      </c>
      <c r="M426" s="275">
        <f t="shared" si="88"/>
        <v>0</v>
      </c>
      <c r="O426" s="462"/>
      <c r="P426" s="271">
        <f t="shared" si="89"/>
        <v>0</v>
      </c>
    </row>
    <row r="427" spans="1:16" s="272" customFormat="1" ht="15.6" x14ac:dyDescent="0.25">
      <c r="A427" s="451"/>
      <c r="B427" s="336">
        <v>30</v>
      </c>
      <c r="C427" s="453"/>
      <c r="D427" s="422" t="s">
        <v>479</v>
      </c>
      <c r="E427" s="338" t="s">
        <v>463</v>
      </c>
      <c r="F427" s="268"/>
      <c r="G427" s="269"/>
      <c r="H427" s="270"/>
      <c r="I427" s="271">
        <f t="shared" si="86"/>
        <v>0</v>
      </c>
      <c r="K427" s="273"/>
      <c r="L427" s="274">
        <f t="shared" si="87"/>
        <v>0</v>
      </c>
      <c r="M427" s="275">
        <f t="shared" si="88"/>
        <v>0</v>
      </c>
      <c r="O427" s="462"/>
      <c r="P427" s="271">
        <f t="shared" si="89"/>
        <v>0</v>
      </c>
    </row>
    <row r="428" spans="1:16" s="272" customFormat="1" ht="15.6" x14ac:dyDescent="0.25">
      <c r="A428" s="451"/>
      <c r="B428" s="336">
        <v>31</v>
      </c>
      <c r="C428" s="453"/>
      <c r="D428" s="422" t="s">
        <v>480</v>
      </c>
      <c r="E428" s="338" t="s">
        <v>463</v>
      </c>
      <c r="F428" s="268"/>
      <c r="G428" s="269"/>
      <c r="H428" s="270"/>
      <c r="I428" s="271">
        <f t="shared" si="86"/>
        <v>0</v>
      </c>
      <c r="K428" s="273"/>
      <c r="L428" s="274">
        <f t="shared" si="87"/>
        <v>0</v>
      </c>
      <c r="M428" s="275">
        <f t="shared" si="88"/>
        <v>0</v>
      </c>
      <c r="O428" s="462"/>
      <c r="P428" s="271">
        <f t="shared" si="89"/>
        <v>0</v>
      </c>
    </row>
    <row r="429" spans="1:16" s="272" customFormat="1" ht="15.6" x14ac:dyDescent="0.25">
      <c r="A429" s="451"/>
      <c r="B429" s="336">
        <v>32</v>
      </c>
      <c r="C429" s="453"/>
      <c r="D429" s="422" t="s">
        <v>481</v>
      </c>
      <c r="E429" s="338" t="s">
        <v>463</v>
      </c>
      <c r="F429" s="268"/>
      <c r="G429" s="269"/>
      <c r="H429" s="270"/>
      <c r="I429" s="271">
        <f t="shared" si="86"/>
        <v>0</v>
      </c>
      <c r="K429" s="273"/>
      <c r="L429" s="274">
        <f t="shared" si="87"/>
        <v>0</v>
      </c>
      <c r="M429" s="275">
        <f t="shared" si="88"/>
        <v>0</v>
      </c>
      <c r="O429" s="462"/>
      <c r="P429" s="271">
        <f t="shared" si="89"/>
        <v>0</v>
      </c>
    </row>
    <row r="430" spans="1:16" s="272" customFormat="1" ht="15.6" x14ac:dyDescent="0.25">
      <c r="A430" s="451"/>
      <c r="B430" s="336">
        <v>33</v>
      </c>
      <c r="C430" s="453"/>
      <c r="D430" s="422" t="s">
        <v>482</v>
      </c>
      <c r="E430" s="338" t="s">
        <v>463</v>
      </c>
      <c r="F430" s="268"/>
      <c r="G430" s="269"/>
      <c r="H430" s="270"/>
      <c r="I430" s="271">
        <f t="shared" si="86"/>
        <v>0</v>
      </c>
      <c r="K430" s="273"/>
      <c r="L430" s="274">
        <f t="shared" si="87"/>
        <v>0</v>
      </c>
      <c r="M430" s="275">
        <f t="shared" si="88"/>
        <v>0</v>
      </c>
      <c r="O430" s="462"/>
      <c r="P430" s="271">
        <f t="shared" si="89"/>
        <v>0</v>
      </c>
    </row>
    <row r="431" spans="1:16" s="272" customFormat="1" ht="15.6" x14ac:dyDescent="0.25">
      <c r="A431" s="451"/>
      <c r="B431" s="336">
        <v>34</v>
      </c>
      <c r="C431" s="453"/>
      <c r="D431" s="422" t="s">
        <v>483</v>
      </c>
      <c r="E431" s="338" t="s">
        <v>463</v>
      </c>
      <c r="F431" s="268"/>
      <c r="G431" s="269"/>
      <c r="H431" s="270"/>
      <c r="I431" s="271">
        <f t="shared" si="86"/>
        <v>0</v>
      </c>
      <c r="K431" s="273"/>
      <c r="L431" s="274">
        <f t="shared" si="87"/>
        <v>0</v>
      </c>
      <c r="M431" s="275">
        <f t="shared" si="88"/>
        <v>0</v>
      </c>
      <c r="O431" s="462"/>
      <c r="P431" s="271">
        <f t="shared" si="89"/>
        <v>0</v>
      </c>
    </row>
    <row r="432" spans="1:16" s="272" customFormat="1" ht="15.6" x14ac:dyDescent="0.25">
      <c r="A432" s="451"/>
      <c r="B432" s="336">
        <v>35</v>
      </c>
      <c r="C432" s="453"/>
      <c r="D432" s="422" t="s">
        <v>484</v>
      </c>
      <c r="E432" s="338" t="s">
        <v>463</v>
      </c>
      <c r="F432" s="268"/>
      <c r="G432" s="269"/>
      <c r="H432" s="270"/>
      <c r="I432" s="271">
        <f t="shared" si="86"/>
        <v>0</v>
      </c>
      <c r="K432" s="273"/>
      <c r="L432" s="274">
        <f t="shared" si="87"/>
        <v>0</v>
      </c>
      <c r="M432" s="275">
        <f t="shared" si="88"/>
        <v>0</v>
      </c>
      <c r="O432" s="462"/>
      <c r="P432" s="271">
        <f t="shared" si="89"/>
        <v>0</v>
      </c>
    </row>
    <row r="433" spans="1:16" s="272" customFormat="1" ht="15.6" x14ac:dyDescent="0.25">
      <c r="A433" s="451"/>
      <c r="B433" s="336">
        <v>36</v>
      </c>
      <c r="C433" s="453"/>
      <c r="D433" s="422" t="s">
        <v>485</v>
      </c>
      <c r="E433" s="338" t="s">
        <v>463</v>
      </c>
      <c r="F433" s="268"/>
      <c r="G433" s="269"/>
      <c r="H433" s="270"/>
      <c r="I433" s="271">
        <f t="shared" si="86"/>
        <v>0</v>
      </c>
      <c r="K433" s="273"/>
      <c r="L433" s="274">
        <f t="shared" si="87"/>
        <v>0</v>
      </c>
      <c r="M433" s="275">
        <f t="shared" si="88"/>
        <v>0</v>
      </c>
      <c r="O433" s="462"/>
      <c r="P433" s="271">
        <f t="shared" si="89"/>
        <v>0</v>
      </c>
    </row>
    <row r="434" spans="1:16" s="272" customFormat="1" ht="15.6" x14ac:dyDescent="0.25">
      <c r="A434" s="451"/>
      <c r="B434" s="336">
        <v>37</v>
      </c>
      <c r="C434" s="453"/>
      <c r="D434" s="422" t="s">
        <v>486</v>
      </c>
      <c r="E434" s="338" t="s">
        <v>463</v>
      </c>
      <c r="F434" s="268"/>
      <c r="G434" s="269"/>
      <c r="H434" s="270"/>
      <c r="I434" s="271">
        <f t="shared" si="86"/>
        <v>0</v>
      </c>
      <c r="K434" s="273"/>
      <c r="L434" s="274">
        <f t="shared" si="87"/>
        <v>0</v>
      </c>
      <c r="M434" s="275">
        <f t="shared" si="88"/>
        <v>0</v>
      </c>
      <c r="O434" s="462"/>
      <c r="P434" s="271">
        <f t="shared" si="89"/>
        <v>0</v>
      </c>
    </row>
    <row r="435" spans="1:16" s="272" customFormat="1" ht="15.6" x14ac:dyDescent="0.25">
      <c r="A435" s="451"/>
      <c r="B435" s="336">
        <v>38</v>
      </c>
      <c r="C435" s="453"/>
      <c r="D435" s="422" t="s">
        <v>487</v>
      </c>
      <c r="E435" s="338" t="s">
        <v>463</v>
      </c>
      <c r="F435" s="268"/>
      <c r="G435" s="269"/>
      <c r="H435" s="270"/>
      <c r="I435" s="271">
        <f t="shared" si="86"/>
        <v>0</v>
      </c>
      <c r="K435" s="273"/>
      <c r="L435" s="274">
        <f t="shared" si="87"/>
        <v>0</v>
      </c>
      <c r="M435" s="275">
        <f t="shared" si="88"/>
        <v>0</v>
      </c>
      <c r="O435" s="462"/>
      <c r="P435" s="271">
        <f t="shared" si="89"/>
        <v>0</v>
      </c>
    </row>
    <row r="436" spans="1:16" s="272" customFormat="1" ht="15.6" x14ac:dyDescent="0.25">
      <c r="A436" s="451"/>
      <c r="B436" s="336">
        <v>39</v>
      </c>
      <c r="C436" s="453"/>
      <c r="D436" s="422" t="s">
        <v>488</v>
      </c>
      <c r="E436" s="338" t="s">
        <v>463</v>
      </c>
      <c r="F436" s="268"/>
      <c r="G436" s="269"/>
      <c r="H436" s="270"/>
      <c r="I436" s="271">
        <f t="shared" si="86"/>
        <v>0</v>
      </c>
      <c r="K436" s="273"/>
      <c r="L436" s="274">
        <f t="shared" si="87"/>
        <v>0</v>
      </c>
      <c r="M436" s="275">
        <f t="shared" si="88"/>
        <v>0</v>
      </c>
      <c r="O436" s="462"/>
      <c r="P436" s="271">
        <f t="shared" si="89"/>
        <v>0</v>
      </c>
    </row>
    <row r="437" spans="1:16" s="272" customFormat="1" ht="15.6" x14ac:dyDescent="0.25">
      <c r="A437" s="451"/>
      <c r="B437" s="336">
        <v>40</v>
      </c>
      <c r="C437" s="453"/>
      <c r="D437" s="422" t="s">
        <v>489</v>
      </c>
      <c r="E437" s="338" t="s">
        <v>463</v>
      </c>
      <c r="F437" s="268"/>
      <c r="G437" s="269"/>
      <c r="H437" s="270"/>
      <c r="I437" s="271">
        <f t="shared" si="86"/>
        <v>0</v>
      </c>
      <c r="K437" s="273"/>
      <c r="L437" s="274">
        <f t="shared" si="87"/>
        <v>0</v>
      </c>
      <c r="M437" s="275">
        <f t="shared" si="88"/>
        <v>0</v>
      </c>
      <c r="O437" s="462"/>
      <c r="P437" s="271">
        <f t="shared" si="89"/>
        <v>0</v>
      </c>
    </row>
    <row r="438" spans="1:16" s="272" customFormat="1" ht="15.6" x14ac:dyDescent="0.25">
      <c r="A438" s="451"/>
      <c r="B438" s="336">
        <v>41</v>
      </c>
      <c r="C438" s="453"/>
      <c r="D438" s="422" t="s">
        <v>490</v>
      </c>
      <c r="E438" s="338" t="s">
        <v>463</v>
      </c>
      <c r="F438" s="268"/>
      <c r="G438" s="269"/>
      <c r="H438" s="270"/>
      <c r="I438" s="271">
        <f t="shared" si="86"/>
        <v>0</v>
      </c>
      <c r="K438" s="273"/>
      <c r="L438" s="274">
        <f t="shared" si="87"/>
        <v>0</v>
      </c>
      <c r="M438" s="275">
        <f t="shared" si="88"/>
        <v>0</v>
      </c>
      <c r="O438" s="462"/>
      <c r="P438" s="271">
        <f t="shared" si="89"/>
        <v>0</v>
      </c>
    </row>
    <row r="439" spans="1:16" s="272" customFormat="1" ht="15.6" x14ac:dyDescent="0.25">
      <c r="A439" s="451"/>
      <c r="B439" s="336">
        <v>42</v>
      </c>
      <c r="C439" s="453"/>
      <c r="D439" s="422" t="s">
        <v>491</v>
      </c>
      <c r="E439" s="338" t="s">
        <v>463</v>
      </c>
      <c r="F439" s="268"/>
      <c r="G439" s="269"/>
      <c r="H439" s="270"/>
      <c r="I439" s="271">
        <f t="shared" si="86"/>
        <v>0</v>
      </c>
      <c r="K439" s="273"/>
      <c r="L439" s="274">
        <f t="shared" si="87"/>
        <v>0</v>
      </c>
      <c r="M439" s="275">
        <f t="shared" si="88"/>
        <v>0</v>
      </c>
      <c r="O439" s="462"/>
      <c r="P439" s="271">
        <f t="shared" si="89"/>
        <v>0</v>
      </c>
    </row>
    <row r="440" spans="1:16" s="272" customFormat="1" ht="15.6" x14ac:dyDescent="0.25">
      <c r="A440" s="451"/>
      <c r="B440" s="336">
        <v>43</v>
      </c>
      <c r="C440" s="453"/>
      <c r="D440" s="422" t="s">
        <v>492</v>
      </c>
      <c r="E440" s="338" t="s">
        <v>26</v>
      </c>
      <c r="F440" s="268"/>
      <c r="G440" s="269"/>
      <c r="H440" s="270"/>
      <c r="I440" s="271">
        <f t="shared" si="86"/>
        <v>0</v>
      </c>
      <c r="K440" s="273"/>
      <c r="L440" s="274">
        <f t="shared" si="87"/>
        <v>0</v>
      </c>
      <c r="M440" s="275">
        <f t="shared" si="88"/>
        <v>0</v>
      </c>
      <c r="O440" s="462"/>
      <c r="P440" s="271">
        <f t="shared" si="89"/>
        <v>0</v>
      </c>
    </row>
    <row r="441" spans="1:16" s="272" customFormat="1" ht="15.6" x14ac:dyDescent="0.25">
      <c r="A441" s="451"/>
      <c r="B441" s="336">
        <v>44</v>
      </c>
      <c r="C441" s="453"/>
      <c r="D441" s="422" t="s">
        <v>493</v>
      </c>
      <c r="E441" s="338" t="s">
        <v>26</v>
      </c>
      <c r="F441" s="268"/>
      <c r="G441" s="269"/>
      <c r="H441" s="270"/>
      <c r="I441" s="271">
        <f t="shared" si="86"/>
        <v>0</v>
      </c>
      <c r="K441" s="273"/>
      <c r="L441" s="274">
        <f t="shared" si="87"/>
        <v>0</v>
      </c>
      <c r="M441" s="275">
        <f t="shared" si="88"/>
        <v>0</v>
      </c>
      <c r="O441" s="462"/>
      <c r="P441" s="271">
        <f t="shared" si="89"/>
        <v>0</v>
      </c>
    </row>
    <row r="442" spans="1:16" s="272" customFormat="1" ht="15.6" x14ac:dyDescent="0.25">
      <c r="A442" s="451"/>
      <c r="B442" s="336">
        <v>45</v>
      </c>
      <c r="C442" s="453"/>
      <c r="D442" s="422" t="s">
        <v>494</v>
      </c>
      <c r="E442" s="338" t="s">
        <v>26</v>
      </c>
      <c r="F442" s="268"/>
      <c r="G442" s="269"/>
      <c r="H442" s="270"/>
      <c r="I442" s="271">
        <f t="shared" si="86"/>
        <v>0</v>
      </c>
      <c r="K442" s="273"/>
      <c r="L442" s="274">
        <f t="shared" si="87"/>
        <v>0</v>
      </c>
      <c r="M442" s="275">
        <f t="shared" si="88"/>
        <v>0</v>
      </c>
      <c r="O442" s="462"/>
      <c r="P442" s="271">
        <f t="shared" si="89"/>
        <v>0</v>
      </c>
    </row>
    <row r="443" spans="1:16" s="272" customFormat="1" ht="15.6" x14ac:dyDescent="0.25">
      <c r="A443" s="451"/>
      <c r="B443" s="336">
        <v>46</v>
      </c>
      <c r="C443" s="453"/>
      <c r="D443" s="422" t="s">
        <v>495</v>
      </c>
      <c r="E443" s="338" t="s">
        <v>26</v>
      </c>
      <c r="F443" s="268"/>
      <c r="G443" s="269"/>
      <c r="H443" s="270"/>
      <c r="I443" s="271">
        <f t="shared" si="86"/>
        <v>0</v>
      </c>
      <c r="K443" s="273"/>
      <c r="L443" s="274">
        <f t="shared" si="87"/>
        <v>0</v>
      </c>
      <c r="M443" s="275">
        <f t="shared" si="88"/>
        <v>0</v>
      </c>
      <c r="O443" s="462"/>
      <c r="P443" s="271">
        <f t="shared" si="89"/>
        <v>0</v>
      </c>
    </row>
    <row r="444" spans="1:16" s="272" customFormat="1" ht="15.6" x14ac:dyDescent="0.25">
      <c r="A444" s="451"/>
      <c r="B444" s="336">
        <v>47</v>
      </c>
      <c r="C444" s="453"/>
      <c r="D444" s="422" t="s">
        <v>496</v>
      </c>
      <c r="E444" s="338" t="s">
        <v>463</v>
      </c>
      <c r="F444" s="268"/>
      <c r="G444" s="269"/>
      <c r="H444" s="270"/>
      <c r="I444" s="271">
        <f t="shared" si="86"/>
        <v>0</v>
      </c>
      <c r="K444" s="273"/>
      <c r="L444" s="274">
        <f t="shared" si="87"/>
        <v>0</v>
      </c>
      <c r="M444" s="275">
        <f t="shared" si="88"/>
        <v>0</v>
      </c>
      <c r="O444" s="462"/>
      <c r="P444" s="271">
        <f t="shared" si="89"/>
        <v>0</v>
      </c>
    </row>
    <row r="445" spans="1:16" s="272" customFormat="1" ht="15.6" x14ac:dyDescent="0.25">
      <c r="A445" s="451"/>
      <c r="B445" s="336">
        <v>48</v>
      </c>
      <c r="C445" s="453"/>
      <c r="D445" s="422" t="s">
        <v>497</v>
      </c>
      <c r="E445" s="338" t="s">
        <v>463</v>
      </c>
      <c r="F445" s="268"/>
      <c r="G445" s="269"/>
      <c r="H445" s="270"/>
      <c r="I445" s="271">
        <f t="shared" si="86"/>
        <v>0</v>
      </c>
      <c r="K445" s="273"/>
      <c r="L445" s="274">
        <f t="shared" si="87"/>
        <v>0</v>
      </c>
      <c r="M445" s="275">
        <f t="shared" si="88"/>
        <v>0</v>
      </c>
      <c r="O445" s="462"/>
      <c r="P445" s="271">
        <f t="shared" si="89"/>
        <v>0</v>
      </c>
    </row>
    <row r="446" spans="1:16" s="272" customFormat="1" ht="15.6" x14ac:dyDescent="0.25">
      <c r="A446" s="451"/>
      <c r="B446" s="336">
        <v>49</v>
      </c>
      <c r="C446" s="453"/>
      <c r="D446" s="422" t="s">
        <v>498</v>
      </c>
      <c r="E446" s="338" t="s">
        <v>463</v>
      </c>
      <c r="F446" s="268"/>
      <c r="G446" s="269"/>
      <c r="H446" s="270"/>
      <c r="I446" s="271">
        <f t="shared" si="86"/>
        <v>0</v>
      </c>
      <c r="K446" s="273"/>
      <c r="L446" s="274">
        <f t="shared" si="87"/>
        <v>0</v>
      </c>
      <c r="M446" s="275">
        <f t="shared" si="88"/>
        <v>0</v>
      </c>
      <c r="O446" s="462"/>
      <c r="P446" s="271">
        <f t="shared" si="89"/>
        <v>0</v>
      </c>
    </row>
    <row r="447" spans="1:16" s="272" customFormat="1" ht="15.6" x14ac:dyDescent="0.25">
      <c r="A447" s="451"/>
      <c r="B447" s="336">
        <v>50</v>
      </c>
      <c r="C447" s="453"/>
      <c r="D447" s="422" t="s">
        <v>499</v>
      </c>
      <c r="E447" s="338" t="s">
        <v>463</v>
      </c>
      <c r="F447" s="268"/>
      <c r="G447" s="269"/>
      <c r="H447" s="270"/>
      <c r="I447" s="271">
        <f t="shared" si="86"/>
        <v>0</v>
      </c>
      <c r="K447" s="273"/>
      <c r="L447" s="274">
        <f t="shared" si="87"/>
        <v>0</v>
      </c>
      <c r="M447" s="275">
        <f t="shared" si="88"/>
        <v>0</v>
      </c>
      <c r="O447" s="462"/>
      <c r="P447" s="271">
        <f t="shared" si="89"/>
        <v>0</v>
      </c>
    </row>
    <row r="448" spans="1:16" s="272" customFormat="1" ht="15.6" x14ac:dyDescent="0.25">
      <c r="A448" s="451"/>
      <c r="B448" s="336">
        <v>51</v>
      </c>
      <c r="C448" s="453"/>
      <c r="D448" s="423" t="s">
        <v>500</v>
      </c>
      <c r="E448" s="338" t="s">
        <v>463</v>
      </c>
      <c r="F448" s="268"/>
      <c r="G448" s="269"/>
      <c r="H448" s="270"/>
      <c r="I448" s="271">
        <f t="shared" si="86"/>
        <v>0</v>
      </c>
      <c r="K448" s="273"/>
      <c r="L448" s="274">
        <f t="shared" si="87"/>
        <v>0</v>
      </c>
      <c r="M448" s="275">
        <f t="shared" si="88"/>
        <v>0</v>
      </c>
      <c r="O448" s="462"/>
      <c r="P448" s="271">
        <f t="shared" si="89"/>
        <v>0</v>
      </c>
    </row>
    <row r="449" spans="1:16" s="272" customFormat="1" ht="15.6" x14ac:dyDescent="0.25">
      <c r="A449" s="451"/>
      <c r="B449" s="336">
        <v>52</v>
      </c>
      <c r="C449" s="453"/>
      <c r="D449" s="422" t="s">
        <v>501</v>
      </c>
      <c r="E449" s="338" t="s">
        <v>463</v>
      </c>
      <c r="F449" s="268"/>
      <c r="G449" s="269"/>
      <c r="H449" s="270"/>
      <c r="I449" s="271">
        <f t="shared" si="86"/>
        <v>0</v>
      </c>
      <c r="K449" s="273"/>
      <c r="L449" s="274">
        <f t="shared" si="87"/>
        <v>0</v>
      </c>
      <c r="M449" s="275">
        <f t="shared" si="88"/>
        <v>0</v>
      </c>
      <c r="O449" s="462"/>
      <c r="P449" s="271">
        <f t="shared" si="89"/>
        <v>0</v>
      </c>
    </row>
    <row r="450" spans="1:16" s="272" customFormat="1" ht="30" x14ac:dyDescent="0.25">
      <c r="A450" s="451"/>
      <c r="B450" s="336">
        <v>53</v>
      </c>
      <c r="C450" s="453"/>
      <c r="D450" s="422" t="s">
        <v>502</v>
      </c>
      <c r="E450" s="338" t="s">
        <v>26</v>
      </c>
      <c r="F450" s="268"/>
      <c r="G450" s="269"/>
      <c r="H450" s="270"/>
      <c r="I450" s="271">
        <f t="shared" ref="I450:I489" si="90">G450*H450</f>
        <v>0</v>
      </c>
      <c r="K450" s="273"/>
      <c r="L450" s="274">
        <f t="shared" ref="L450:L489" si="91">G450+K450</f>
        <v>0</v>
      </c>
      <c r="M450" s="275">
        <f t="shared" ref="M450:M489" si="92">H450*L450</f>
        <v>0</v>
      </c>
      <c r="O450" s="462"/>
      <c r="P450" s="271">
        <f t="shared" ref="P450:P489" si="93">H450*O450</f>
        <v>0</v>
      </c>
    </row>
    <row r="451" spans="1:16" s="272" customFormat="1" ht="15.6" x14ac:dyDescent="0.25">
      <c r="A451" s="451"/>
      <c r="B451" s="336">
        <v>54</v>
      </c>
      <c r="C451" s="453"/>
      <c r="D451" s="422" t="s">
        <v>503</v>
      </c>
      <c r="E451" s="338" t="s">
        <v>26</v>
      </c>
      <c r="F451" s="268"/>
      <c r="G451" s="269"/>
      <c r="H451" s="270"/>
      <c r="I451" s="271">
        <f t="shared" si="90"/>
        <v>0</v>
      </c>
      <c r="K451" s="273"/>
      <c r="L451" s="274">
        <f t="shared" si="91"/>
        <v>0</v>
      </c>
      <c r="M451" s="275">
        <f t="shared" si="92"/>
        <v>0</v>
      </c>
      <c r="O451" s="462"/>
      <c r="P451" s="271">
        <f t="shared" si="93"/>
        <v>0</v>
      </c>
    </row>
    <row r="452" spans="1:16" s="272" customFormat="1" ht="15.6" x14ac:dyDescent="0.25">
      <c r="A452" s="451"/>
      <c r="B452" s="336">
        <v>55</v>
      </c>
      <c r="C452" s="453"/>
      <c r="D452" s="422" t="s">
        <v>504</v>
      </c>
      <c r="E452" s="338" t="s">
        <v>26</v>
      </c>
      <c r="F452" s="268"/>
      <c r="G452" s="269"/>
      <c r="H452" s="270"/>
      <c r="I452" s="271">
        <f t="shared" si="90"/>
        <v>0</v>
      </c>
      <c r="K452" s="273"/>
      <c r="L452" s="274">
        <f t="shared" si="91"/>
        <v>0</v>
      </c>
      <c r="M452" s="275">
        <f t="shared" si="92"/>
        <v>0</v>
      </c>
      <c r="O452" s="462"/>
      <c r="P452" s="271">
        <f t="shared" si="93"/>
        <v>0</v>
      </c>
    </row>
    <row r="453" spans="1:16" s="272" customFormat="1" ht="15.6" x14ac:dyDescent="0.25">
      <c r="A453" s="451"/>
      <c r="B453" s="336">
        <v>56</v>
      </c>
      <c r="C453" s="453"/>
      <c r="D453" s="422" t="s">
        <v>505</v>
      </c>
      <c r="E453" s="338" t="s">
        <v>463</v>
      </c>
      <c r="F453" s="268"/>
      <c r="G453" s="269"/>
      <c r="H453" s="270"/>
      <c r="I453" s="271">
        <f t="shared" si="90"/>
        <v>0</v>
      </c>
      <c r="K453" s="273"/>
      <c r="L453" s="274">
        <f t="shared" si="91"/>
        <v>0</v>
      </c>
      <c r="M453" s="275">
        <f t="shared" si="92"/>
        <v>0</v>
      </c>
      <c r="O453" s="462"/>
      <c r="P453" s="271">
        <f t="shared" si="93"/>
        <v>0</v>
      </c>
    </row>
    <row r="454" spans="1:16" s="272" customFormat="1" ht="15.6" x14ac:dyDescent="0.25">
      <c r="A454" s="451"/>
      <c r="B454" s="336">
        <v>57</v>
      </c>
      <c r="C454" s="453"/>
      <c r="D454" s="422" t="s">
        <v>506</v>
      </c>
      <c r="E454" s="338" t="s">
        <v>463</v>
      </c>
      <c r="F454" s="268"/>
      <c r="G454" s="269"/>
      <c r="H454" s="270"/>
      <c r="I454" s="271">
        <f t="shared" si="90"/>
        <v>0</v>
      </c>
      <c r="K454" s="273"/>
      <c r="L454" s="274">
        <f t="shared" si="91"/>
        <v>0</v>
      </c>
      <c r="M454" s="275">
        <f t="shared" si="92"/>
        <v>0</v>
      </c>
      <c r="O454" s="462"/>
      <c r="P454" s="271">
        <f t="shared" si="93"/>
        <v>0</v>
      </c>
    </row>
    <row r="455" spans="1:16" s="272" customFormat="1" ht="15.6" x14ac:dyDescent="0.25">
      <c r="A455" s="451"/>
      <c r="B455" s="336">
        <v>58</v>
      </c>
      <c r="C455" s="453"/>
      <c r="D455" s="422" t="s">
        <v>507</v>
      </c>
      <c r="E455" s="338" t="s">
        <v>463</v>
      </c>
      <c r="F455" s="268"/>
      <c r="G455" s="269"/>
      <c r="H455" s="270"/>
      <c r="I455" s="271">
        <f t="shared" si="90"/>
        <v>0</v>
      </c>
      <c r="K455" s="273"/>
      <c r="L455" s="274">
        <f t="shared" si="91"/>
        <v>0</v>
      </c>
      <c r="M455" s="275">
        <f t="shared" si="92"/>
        <v>0</v>
      </c>
      <c r="O455" s="462"/>
      <c r="P455" s="271">
        <f t="shared" si="93"/>
        <v>0</v>
      </c>
    </row>
    <row r="456" spans="1:16" s="272" customFormat="1" ht="15.6" x14ac:dyDescent="0.25">
      <c r="A456" s="451"/>
      <c r="B456" s="336">
        <v>59</v>
      </c>
      <c r="C456" s="453"/>
      <c r="D456" s="422" t="s">
        <v>508</v>
      </c>
      <c r="E456" s="338" t="s">
        <v>463</v>
      </c>
      <c r="F456" s="268"/>
      <c r="G456" s="269"/>
      <c r="H456" s="270"/>
      <c r="I456" s="271">
        <f t="shared" si="90"/>
        <v>0</v>
      </c>
      <c r="K456" s="273"/>
      <c r="L456" s="274">
        <f t="shared" si="91"/>
        <v>0</v>
      </c>
      <c r="M456" s="275">
        <f t="shared" si="92"/>
        <v>0</v>
      </c>
      <c r="O456" s="462"/>
      <c r="P456" s="271">
        <f t="shared" si="93"/>
        <v>0</v>
      </c>
    </row>
    <row r="457" spans="1:16" s="272" customFormat="1" ht="15.6" x14ac:dyDescent="0.25">
      <c r="A457" s="451"/>
      <c r="B457" s="336">
        <v>60</v>
      </c>
      <c r="C457" s="453"/>
      <c r="D457" s="422" t="s">
        <v>509</v>
      </c>
      <c r="E457" s="338" t="s">
        <v>463</v>
      </c>
      <c r="F457" s="268"/>
      <c r="G457" s="269"/>
      <c r="H457" s="270"/>
      <c r="I457" s="271">
        <f t="shared" si="90"/>
        <v>0</v>
      </c>
      <c r="K457" s="273"/>
      <c r="L457" s="274">
        <f t="shared" si="91"/>
        <v>0</v>
      </c>
      <c r="M457" s="275">
        <f t="shared" si="92"/>
        <v>0</v>
      </c>
      <c r="O457" s="462"/>
      <c r="P457" s="271">
        <f t="shared" si="93"/>
        <v>0</v>
      </c>
    </row>
    <row r="458" spans="1:16" s="272" customFormat="1" ht="15.6" x14ac:dyDescent="0.25">
      <c r="A458" s="451"/>
      <c r="B458" s="336">
        <v>61</v>
      </c>
      <c r="C458" s="453"/>
      <c r="D458" s="422" t="s">
        <v>510</v>
      </c>
      <c r="E458" s="338" t="s">
        <v>463</v>
      </c>
      <c r="F458" s="268"/>
      <c r="G458" s="269"/>
      <c r="H458" s="270"/>
      <c r="I458" s="271">
        <f t="shared" si="90"/>
        <v>0</v>
      </c>
      <c r="K458" s="273"/>
      <c r="L458" s="274">
        <f t="shared" si="91"/>
        <v>0</v>
      </c>
      <c r="M458" s="275">
        <f t="shared" si="92"/>
        <v>0</v>
      </c>
      <c r="O458" s="462"/>
      <c r="P458" s="271">
        <f t="shared" si="93"/>
        <v>0</v>
      </c>
    </row>
    <row r="459" spans="1:16" s="272" customFormat="1" ht="15.6" x14ac:dyDescent="0.25">
      <c r="A459" s="451"/>
      <c r="B459" s="336">
        <v>62</v>
      </c>
      <c r="C459" s="453"/>
      <c r="D459" s="422" t="s">
        <v>511</v>
      </c>
      <c r="E459" s="338" t="s">
        <v>463</v>
      </c>
      <c r="F459" s="268"/>
      <c r="G459" s="269"/>
      <c r="H459" s="270"/>
      <c r="I459" s="271">
        <f t="shared" si="90"/>
        <v>0</v>
      </c>
      <c r="K459" s="273"/>
      <c r="L459" s="274">
        <f t="shared" si="91"/>
        <v>0</v>
      </c>
      <c r="M459" s="275">
        <f t="shared" si="92"/>
        <v>0</v>
      </c>
      <c r="O459" s="462"/>
      <c r="P459" s="271">
        <f t="shared" si="93"/>
        <v>0</v>
      </c>
    </row>
    <row r="460" spans="1:16" s="272" customFormat="1" ht="15.6" x14ac:dyDescent="0.25">
      <c r="A460" s="451"/>
      <c r="B460" s="336">
        <v>63</v>
      </c>
      <c r="C460" s="453"/>
      <c r="D460" s="422" t="s">
        <v>512</v>
      </c>
      <c r="E460" s="338" t="s">
        <v>463</v>
      </c>
      <c r="F460" s="268"/>
      <c r="G460" s="269"/>
      <c r="H460" s="270"/>
      <c r="I460" s="271">
        <f t="shared" si="90"/>
        <v>0</v>
      </c>
      <c r="K460" s="273"/>
      <c r="L460" s="274">
        <f t="shared" si="91"/>
        <v>0</v>
      </c>
      <c r="M460" s="275">
        <f t="shared" si="92"/>
        <v>0</v>
      </c>
      <c r="O460" s="462"/>
      <c r="P460" s="271">
        <f t="shared" si="93"/>
        <v>0</v>
      </c>
    </row>
    <row r="461" spans="1:16" s="272" customFormat="1" ht="15.6" x14ac:dyDescent="0.25">
      <c r="A461" s="451"/>
      <c r="B461" s="336">
        <v>64</v>
      </c>
      <c r="C461" s="453"/>
      <c r="D461" s="422" t="s">
        <v>513</v>
      </c>
      <c r="E461" s="338" t="s">
        <v>463</v>
      </c>
      <c r="F461" s="268"/>
      <c r="G461" s="269"/>
      <c r="H461" s="270"/>
      <c r="I461" s="271">
        <f t="shared" si="90"/>
        <v>0</v>
      </c>
      <c r="K461" s="273"/>
      <c r="L461" s="274">
        <f t="shared" si="91"/>
        <v>0</v>
      </c>
      <c r="M461" s="275">
        <f t="shared" si="92"/>
        <v>0</v>
      </c>
      <c r="O461" s="462"/>
      <c r="P461" s="271">
        <f t="shared" si="93"/>
        <v>0</v>
      </c>
    </row>
    <row r="462" spans="1:16" s="272" customFormat="1" ht="15.6" x14ac:dyDescent="0.25">
      <c r="A462" s="451"/>
      <c r="B462" s="336">
        <v>65</v>
      </c>
      <c r="C462" s="453"/>
      <c r="D462" s="422" t="s">
        <v>514</v>
      </c>
      <c r="E462" s="338" t="s">
        <v>463</v>
      </c>
      <c r="F462" s="268"/>
      <c r="G462" s="269"/>
      <c r="H462" s="270"/>
      <c r="I462" s="271">
        <f t="shared" si="90"/>
        <v>0</v>
      </c>
      <c r="K462" s="273"/>
      <c r="L462" s="274">
        <f t="shared" si="91"/>
        <v>0</v>
      </c>
      <c r="M462" s="275">
        <f t="shared" si="92"/>
        <v>0</v>
      </c>
      <c r="O462" s="462"/>
      <c r="P462" s="271">
        <f t="shared" si="93"/>
        <v>0</v>
      </c>
    </row>
    <row r="463" spans="1:16" s="272" customFormat="1" ht="15.6" x14ac:dyDescent="0.25">
      <c r="A463" s="451"/>
      <c r="B463" s="336">
        <v>66</v>
      </c>
      <c r="C463" s="453"/>
      <c r="D463" s="423" t="s">
        <v>515</v>
      </c>
      <c r="E463" s="338" t="s">
        <v>463</v>
      </c>
      <c r="F463" s="268"/>
      <c r="G463" s="269"/>
      <c r="H463" s="270"/>
      <c r="I463" s="271">
        <f t="shared" si="90"/>
        <v>0</v>
      </c>
      <c r="K463" s="273"/>
      <c r="L463" s="274">
        <f t="shared" si="91"/>
        <v>0</v>
      </c>
      <c r="M463" s="275">
        <f t="shared" si="92"/>
        <v>0</v>
      </c>
      <c r="O463" s="462"/>
      <c r="P463" s="271">
        <f t="shared" si="93"/>
        <v>0</v>
      </c>
    </row>
    <row r="464" spans="1:16" s="272" customFormat="1" ht="15.6" x14ac:dyDescent="0.25">
      <c r="A464" s="451"/>
      <c r="B464" s="336">
        <v>67</v>
      </c>
      <c r="C464" s="453"/>
      <c r="D464" s="422" t="s">
        <v>516</v>
      </c>
      <c r="E464" s="338" t="s">
        <v>463</v>
      </c>
      <c r="F464" s="268"/>
      <c r="G464" s="269"/>
      <c r="H464" s="270"/>
      <c r="I464" s="271">
        <f t="shared" si="90"/>
        <v>0</v>
      </c>
      <c r="K464" s="273"/>
      <c r="L464" s="274">
        <f t="shared" si="91"/>
        <v>0</v>
      </c>
      <c r="M464" s="275">
        <f t="shared" si="92"/>
        <v>0</v>
      </c>
      <c r="O464" s="462"/>
      <c r="P464" s="271">
        <f t="shared" si="93"/>
        <v>0</v>
      </c>
    </row>
    <row r="465" spans="1:16" s="272" customFormat="1" ht="15.6" x14ac:dyDescent="0.25">
      <c r="A465" s="451"/>
      <c r="B465" s="336">
        <v>68</v>
      </c>
      <c r="C465" s="453"/>
      <c r="D465" s="422" t="s">
        <v>517</v>
      </c>
      <c r="E465" s="338" t="s">
        <v>463</v>
      </c>
      <c r="F465" s="268"/>
      <c r="G465" s="269"/>
      <c r="H465" s="270"/>
      <c r="I465" s="271">
        <f t="shared" si="90"/>
        <v>0</v>
      </c>
      <c r="K465" s="273"/>
      <c r="L465" s="274">
        <f t="shared" si="91"/>
        <v>0</v>
      </c>
      <c r="M465" s="275">
        <f t="shared" si="92"/>
        <v>0</v>
      </c>
      <c r="O465" s="462"/>
      <c r="P465" s="271">
        <f t="shared" si="93"/>
        <v>0</v>
      </c>
    </row>
    <row r="466" spans="1:16" s="272" customFormat="1" ht="15.6" x14ac:dyDescent="0.25">
      <c r="A466" s="451"/>
      <c r="B466" s="336">
        <v>69</v>
      </c>
      <c r="C466" s="453"/>
      <c r="D466" s="422" t="s">
        <v>518</v>
      </c>
      <c r="E466" s="338" t="s">
        <v>463</v>
      </c>
      <c r="F466" s="268"/>
      <c r="G466" s="269"/>
      <c r="H466" s="270"/>
      <c r="I466" s="271">
        <f t="shared" si="90"/>
        <v>0</v>
      </c>
      <c r="K466" s="273"/>
      <c r="L466" s="274">
        <f t="shared" si="91"/>
        <v>0</v>
      </c>
      <c r="M466" s="275">
        <f t="shared" si="92"/>
        <v>0</v>
      </c>
      <c r="O466" s="462"/>
      <c r="P466" s="271">
        <f t="shared" si="93"/>
        <v>0</v>
      </c>
    </row>
    <row r="467" spans="1:16" s="272" customFormat="1" ht="15.6" x14ac:dyDescent="0.25">
      <c r="A467" s="451"/>
      <c r="B467" s="336">
        <v>70</v>
      </c>
      <c r="C467" s="453"/>
      <c r="D467" s="422" t="s">
        <v>519</v>
      </c>
      <c r="E467" s="338" t="s">
        <v>463</v>
      </c>
      <c r="F467" s="268"/>
      <c r="G467" s="269"/>
      <c r="H467" s="270"/>
      <c r="I467" s="271">
        <f t="shared" si="90"/>
        <v>0</v>
      </c>
      <c r="K467" s="273"/>
      <c r="L467" s="274">
        <f t="shared" si="91"/>
        <v>0</v>
      </c>
      <c r="M467" s="275">
        <f t="shared" si="92"/>
        <v>0</v>
      </c>
      <c r="O467" s="462"/>
      <c r="P467" s="271">
        <f t="shared" si="93"/>
        <v>0</v>
      </c>
    </row>
    <row r="468" spans="1:16" s="272" customFormat="1" ht="15.6" x14ac:dyDescent="0.25">
      <c r="A468" s="451"/>
      <c r="B468" s="336">
        <v>71</v>
      </c>
      <c r="C468" s="453"/>
      <c r="D468" s="422" t="s">
        <v>520</v>
      </c>
      <c r="E468" s="338" t="s">
        <v>463</v>
      </c>
      <c r="F468" s="268"/>
      <c r="G468" s="269"/>
      <c r="H468" s="270"/>
      <c r="I468" s="271">
        <f t="shared" si="90"/>
        <v>0</v>
      </c>
      <c r="K468" s="273"/>
      <c r="L468" s="274">
        <f t="shared" si="91"/>
        <v>0</v>
      </c>
      <c r="M468" s="275">
        <f t="shared" si="92"/>
        <v>0</v>
      </c>
      <c r="O468" s="462"/>
      <c r="P468" s="271">
        <f t="shared" si="93"/>
        <v>0</v>
      </c>
    </row>
    <row r="469" spans="1:16" s="272" customFormat="1" ht="15.6" x14ac:dyDescent="0.25">
      <c r="A469" s="451"/>
      <c r="B469" s="336">
        <v>72</v>
      </c>
      <c r="C469" s="453"/>
      <c r="D469" s="422" t="s">
        <v>521</v>
      </c>
      <c r="E469" s="338" t="s">
        <v>463</v>
      </c>
      <c r="F469" s="268"/>
      <c r="G469" s="269"/>
      <c r="H469" s="270"/>
      <c r="I469" s="271">
        <f t="shared" si="90"/>
        <v>0</v>
      </c>
      <c r="K469" s="273"/>
      <c r="L469" s="274">
        <f t="shared" si="91"/>
        <v>0</v>
      </c>
      <c r="M469" s="275">
        <f t="shared" si="92"/>
        <v>0</v>
      </c>
      <c r="O469" s="462"/>
      <c r="P469" s="271">
        <f t="shared" si="93"/>
        <v>0</v>
      </c>
    </row>
    <row r="470" spans="1:16" s="272" customFormat="1" ht="30" x14ac:dyDescent="0.25">
      <c r="A470" s="451"/>
      <c r="B470" s="336">
        <v>73</v>
      </c>
      <c r="C470" s="453"/>
      <c r="D470" s="422" t="s">
        <v>522</v>
      </c>
      <c r="E470" s="338" t="s">
        <v>463</v>
      </c>
      <c r="F470" s="268"/>
      <c r="G470" s="269"/>
      <c r="H470" s="270"/>
      <c r="I470" s="271">
        <f t="shared" si="90"/>
        <v>0</v>
      </c>
      <c r="K470" s="273"/>
      <c r="L470" s="274">
        <f t="shared" si="91"/>
        <v>0</v>
      </c>
      <c r="M470" s="275">
        <f t="shared" si="92"/>
        <v>0</v>
      </c>
      <c r="O470" s="462"/>
      <c r="P470" s="271">
        <f t="shared" si="93"/>
        <v>0</v>
      </c>
    </row>
    <row r="471" spans="1:16" s="272" customFormat="1" ht="15.6" x14ac:dyDescent="0.25">
      <c r="A471" s="451"/>
      <c r="B471" s="336">
        <v>74</v>
      </c>
      <c r="C471" s="453"/>
      <c r="D471" s="422" t="s">
        <v>523</v>
      </c>
      <c r="E471" s="338" t="s">
        <v>463</v>
      </c>
      <c r="F471" s="268"/>
      <c r="G471" s="269"/>
      <c r="H471" s="270"/>
      <c r="I471" s="271">
        <f t="shared" si="90"/>
        <v>0</v>
      </c>
      <c r="K471" s="273"/>
      <c r="L471" s="274">
        <f t="shared" si="91"/>
        <v>0</v>
      </c>
      <c r="M471" s="275">
        <f t="shared" si="92"/>
        <v>0</v>
      </c>
      <c r="O471" s="462"/>
      <c r="P471" s="271">
        <f t="shared" si="93"/>
        <v>0</v>
      </c>
    </row>
    <row r="472" spans="1:16" s="272" customFormat="1" ht="15.6" x14ac:dyDescent="0.25">
      <c r="A472" s="451"/>
      <c r="B472" s="336">
        <v>75</v>
      </c>
      <c r="C472" s="453"/>
      <c r="D472" s="422" t="s">
        <v>524</v>
      </c>
      <c r="E472" s="338" t="s">
        <v>463</v>
      </c>
      <c r="F472" s="268"/>
      <c r="G472" s="269"/>
      <c r="H472" s="270"/>
      <c r="I472" s="271">
        <f t="shared" si="90"/>
        <v>0</v>
      </c>
      <c r="K472" s="273"/>
      <c r="L472" s="274">
        <f t="shared" si="91"/>
        <v>0</v>
      </c>
      <c r="M472" s="275">
        <f t="shared" si="92"/>
        <v>0</v>
      </c>
      <c r="O472" s="462"/>
      <c r="P472" s="271">
        <f t="shared" si="93"/>
        <v>0</v>
      </c>
    </row>
    <row r="473" spans="1:16" s="272" customFormat="1" ht="15.6" x14ac:dyDescent="0.25">
      <c r="A473" s="451"/>
      <c r="B473" s="336">
        <v>76</v>
      </c>
      <c r="C473" s="453"/>
      <c r="D473" s="425" t="s">
        <v>525</v>
      </c>
      <c r="E473" s="338" t="s">
        <v>463</v>
      </c>
      <c r="F473" s="268"/>
      <c r="G473" s="269"/>
      <c r="H473" s="270"/>
      <c r="I473" s="271">
        <f t="shared" si="90"/>
        <v>0</v>
      </c>
      <c r="K473" s="273"/>
      <c r="L473" s="274">
        <f t="shared" si="91"/>
        <v>0</v>
      </c>
      <c r="M473" s="275">
        <f t="shared" si="92"/>
        <v>0</v>
      </c>
      <c r="O473" s="462"/>
      <c r="P473" s="271">
        <f t="shared" si="93"/>
        <v>0</v>
      </c>
    </row>
    <row r="474" spans="1:16" s="272" customFormat="1" ht="15.6" x14ac:dyDescent="0.25">
      <c r="A474" s="451"/>
      <c r="B474" s="336">
        <v>77</v>
      </c>
      <c r="C474" s="453"/>
      <c r="D474" s="422" t="s">
        <v>526</v>
      </c>
      <c r="E474" s="338" t="s">
        <v>463</v>
      </c>
      <c r="F474" s="268"/>
      <c r="G474" s="269"/>
      <c r="H474" s="270"/>
      <c r="I474" s="271">
        <f t="shared" si="90"/>
        <v>0</v>
      </c>
      <c r="K474" s="273"/>
      <c r="L474" s="274">
        <f t="shared" si="91"/>
        <v>0</v>
      </c>
      <c r="M474" s="275">
        <f t="shared" si="92"/>
        <v>0</v>
      </c>
      <c r="O474" s="462"/>
      <c r="P474" s="271">
        <f t="shared" si="93"/>
        <v>0</v>
      </c>
    </row>
    <row r="475" spans="1:16" s="272" customFormat="1" ht="15.6" x14ac:dyDescent="0.25">
      <c r="A475" s="451"/>
      <c r="B475" s="336">
        <v>78</v>
      </c>
      <c r="C475" s="453"/>
      <c r="D475" s="425" t="s">
        <v>527</v>
      </c>
      <c r="E475" s="338" t="s">
        <v>463</v>
      </c>
      <c r="F475" s="268"/>
      <c r="G475" s="269"/>
      <c r="H475" s="270"/>
      <c r="I475" s="271">
        <f t="shared" si="90"/>
        <v>0</v>
      </c>
      <c r="K475" s="273"/>
      <c r="L475" s="274">
        <f t="shared" si="91"/>
        <v>0</v>
      </c>
      <c r="M475" s="275">
        <f t="shared" si="92"/>
        <v>0</v>
      </c>
      <c r="O475" s="462"/>
      <c r="P475" s="271">
        <f t="shared" si="93"/>
        <v>0</v>
      </c>
    </row>
    <row r="476" spans="1:16" s="272" customFormat="1" ht="15.6" x14ac:dyDescent="0.25">
      <c r="A476" s="451"/>
      <c r="B476" s="336">
        <v>79</v>
      </c>
      <c r="C476" s="453"/>
      <c r="D476" s="422" t="s">
        <v>528</v>
      </c>
      <c r="E476" s="338" t="s">
        <v>463</v>
      </c>
      <c r="F476" s="268"/>
      <c r="G476" s="269"/>
      <c r="H476" s="270"/>
      <c r="I476" s="271">
        <f t="shared" si="90"/>
        <v>0</v>
      </c>
      <c r="K476" s="273"/>
      <c r="L476" s="274">
        <f t="shared" si="91"/>
        <v>0</v>
      </c>
      <c r="M476" s="275">
        <f t="shared" si="92"/>
        <v>0</v>
      </c>
      <c r="O476" s="462"/>
      <c r="P476" s="271">
        <f t="shared" si="93"/>
        <v>0</v>
      </c>
    </row>
    <row r="477" spans="1:16" s="272" customFormat="1" ht="15.6" x14ac:dyDescent="0.25">
      <c r="A477" s="451"/>
      <c r="B477" s="336">
        <v>80</v>
      </c>
      <c r="C477" s="453"/>
      <c r="D477" s="422" t="s">
        <v>529</v>
      </c>
      <c r="E477" s="338" t="s">
        <v>463</v>
      </c>
      <c r="F477" s="268"/>
      <c r="G477" s="269"/>
      <c r="H477" s="270"/>
      <c r="I477" s="271">
        <f t="shared" si="90"/>
        <v>0</v>
      </c>
      <c r="K477" s="273"/>
      <c r="L477" s="274">
        <f t="shared" si="91"/>
        <v>0</v>
      </c>
      <c r="M477" s="275">
        <f t="shared" si="92"/>
        <v>0</v>
      </c>
      <c r="O477" s="462"/>
      <c r="P477" s="271">
        <f t="shared" si="93"/>
        <v>0</v>
      </c>
    </row>
    <row r="478" spans="1:16" s="272" customFormat="1" ht="15.6" x14ac:dyDescent="0.25">
      <c r="A478" s="451"/>
      <c r="B478" s="336">
        <v>81</v>
      </c>
      <c r="C478" s="453"/>
      <c r="D478" s="422" t="s">
        <v>530</v>
      </c>
      <c r="E478" s="338" t="s">
        <v>463</v>
      </c>
      <c r="F478" s="268"/>
      <c r="G478" s="269"/>
      <c r="H478" s="270"/>
      <c r="I478" s="271">
        <f t="shared" si="90"/>
        <v>0</v>
      </c>
      <c r="K478" s="273"/>
      <c r="L478" s="274">
        <f t="shared" si="91"/>
        <v>0</v>
      </c>
      <c r="M478" s="275">
        <f t="shared" si="92"/>
        <v>0</v>
      </c>
      <c r="O478" s="462"/>
      <c r="P478" s="271">
        <f t="shared" si="93"/>
        <v>0</v>
      </c>
    </row>
    <row r="479" spans="1:16" s="272" customFormat="1" ht="15.6" x14ac:dyDescent="0.25">
      <c r="A479" s="451"/>
      <c r="B479" s="336">
        <v>82</v>
      </c>
      <c r="C479" s="453"/>
      <c r="D479" s="422" t="s">
        <v>531</v>
      </c>
      <c r="E479" s="338" t="s">
        <v>463</v>
      </c>
      <c r="F479" s="268"/>
      <c r="G479" s="269"/>
      <c r="H479" s="270"/>
      <c r="I479" s="271">
        <f t="shared" si="90"/>
        <v>0</v>
      </c>
      <c r="K479" s="273"/>
      <c r="L479" s="274">
        <f t="shared" si="91"/>
        <v>0</v>
      </c>
      <c r="M479" s="275">
        <f t="shared" si="92"/>
        <v>0</v>
      </c>
      <c r="O479" s="462"/>
      <c r="P479" s="271">
        <f t="shared" si="93"/>
        <v>0</v>
      </c>
    </row>
    <row r="480" spans="1:16" s="272" customFormat="1" ht="30" x14ac:dyDescent="0.25">
      <c r="A480" s="451"/>
      <c r="B480" s="336">
        <v>83</v>
      </c>
      <c r="C480" s="453"/>
      <c r="D480" s="422" t="s">
        <v>532</v>
      </c>
      <c r="E480" s="338" t="s">
        <v>463</v>
      </c>
      <c r="F480" s="268"/>
      <c r="G480" s="269"/>
      <c r="H480" s="270"/>
      <c r="I480" s="271">
        <f t="shared" si="90"/>
        <v>0</v>
      </c>
      <c r="K480" s="273"/>
      <c r="L480" s="274">
        <f t="shared" si="91"/>
        <v>0</v>
      </c>
      <c r="M480" s="275">
        <f t="shared" si="92"/>
        <v>0</v>
      </c>
      <c r="O480" s="462"/>
      <c r="P480" s="271">
        <f t="shared" si="93"/>
        <v>0</v>
      </c>
    </row>
    <row r="481" spans="1:16" s="272" customFormat="1" ht="30" x14ac:dyDescent="0.25">
      <c r="A481" s="451"/>
      <c r="B481" s="336">
        <v>84</v>
      </c>
      <c r="C481" s="453"/>
      <c r="D481" s="422" t="s">
        <v>533</v>
      </c>
      <c r="E481" s="338" t="s">
        <v>463</v>
      </c>
      <c r="F481" s="268"/>
      <c r="G481" s="269"/>
      <c r="H481" s="270"/>
      <c r="I481" s="271">
        <f t="shared" si="90"/>
        <v>0</v>
      </c>
      <c r="K481" s="273"/>
      <c r="L481" s="274">
        <f t="shared" si="91"/>
        <v>0</v>
      </c>
      <c r="M481" s="275">
        <f t="shared" si="92"/>
        <v>0</v>
      </c>
      <c r="O481" s="462"/>
      <c r="P481" s="271">
        <f t="shared" si="93"/>
        <v>0</v>
      </c>
    </row>
    <row r="482" spans="1:16" s="272" customFormat="1" ht="30" x14ac:dyDescent="0.25">
      <c r="A482" s="451"/>
      <c r="B482" s="336">
        <v>85</v>
      </c>
      <c r="C482" s="453"/>
      <c r="D482" s="422" t="s">
        <v>534</v>
      </c>
      <c r="E482" s="338" t="s">
        <v>463</v>
      </c>
      <c r="F482" s="268"/>
      <c r="G482" s="269"/>
      <c r="H482" s="270"/>
      <c r="I482" s="271">
        <f t="shared" si="90"/>
        <v>0</v>
      </c>
      <c r="K482" s="273"/>
      <c r="L482" s="274">
        <f t="shared" si="91"/>
        <v>0</v>
      </c>
      <c r="M482" s="275">
        <f t="shared" si="92"/>
        <v>0</v>
      </c>
      <c r="O482" s="462"/>
      <c r="P482" s="271">
        <f t="shared" si="93"/>
        <v>0</v>
      </c>
    </row>
    <row r="483" spans="1:16" s="272" customFormat="1" ht="15.6" x14ac:dyDescent="0.25">
      <c r="A483" s="451"/>
      <c r="B483" s="336">
        <v>86</v>
      </c>
      <c r="C483" s="453"/>
      <c r="D483" s="422" t="s">
        <v>535</v>
      </c>
      <c r="E483" s="338" t="s">
        <v>463</v>
      </c>
      <c r="F483" s="268"/>
      <c r="G483" s="269"/>
      <c r="H483" s="270"/>
      <c r="I483" s="271">
        <f t="shared" si="90"/>
        <v>0</v>
      </c>
      <c r="K483" s="273"/>
      <c r="L483" s="274">
        <f t="shared" si="91"/>
        <v>0</v>
      </c>
      <c r="M483" s="275">
        <f t="shared" si="92"/>
        <v>0</v>
      </c>
      <c r="O483" s="462"/>
      <c r="P483" s="271">
        <f t="shared" si="93"/>
        <v>0</v>
      </c>
    </row>
    <row r="484" spans="1:16" s="272" customFormat="1" ht="15.6" x14ac:dyDescent="0.25">
      <c r="A484" s="451"/>
      <c r="B484" s="336">
        <v>87</v>
      </c>
      <c r="C484" s="453"/>
      <c r="D484" s="422" t="s">
        <v>536</v>
      </c>
      <c r="E484" s="338" t="s">
        <v>463</v>
      </c>
      <c r="F484" s="268"/>
      <c r="G484" s="269"/>
      <c r="H484" s="270"/>
      <c r="I484" s="271">
        <f t="shared" si="90"/>
        <v>0</v>
      </c>
      <c r="K484" s="273"/>
      <c r="L484" s="274">
        <f t="shared" si="91"/>
        <v>0</v>
      </c>
      <c r="M484" s="275">
        <f t="shared" si="92"/>
        <v>0</v>
      </c>
      <c r="O484" s="462"/>
      <c r="P484" s="271">
        <f t="shared" si="93"/>
        <v>0</v>
      </c>
    </row>
    <row r="485" spans="1:16" s="272" customFormat="1" ht="15.6" x14ac:dyDescent="0.25">
      <c r="A485" s="451"/>
      <c r="B485" s="336">
        <v>88</v>
      </c>
      <c r="C485" s="453"/>
      <c r="D485" s="422" t="s">
        <v>537</v>
      </c>
      <c r="E485" s="338" t="s">
        <v>463</v>
      </c>
      <c r="F485" s="268"/>
      <c r="G485" s="269"/>
      <c r="H485" s="270"/>
      <c r="I485" s="271">
        <f t="shared" si="90"/>
        <v>0</v>
      </c>
      <c r="K485" s="273"/>
      <c r="L485" s="274">
        <f t="shared" si="91"/>
        <v>0</v>
      </c>
      <c r="M485" s="275">
        <f t="shared" si="92"/>
        <v>0</v>
      </c>
      <c r="O485" s="462"/>
      <c r="P485" s="271">
        <f t="shared" si="93"/>
        <v>0</v>
      </c>
    </row>
    <row r="486" spans="1:16" s="272" customFormat="1" ht="15.6" x14ac:dyDescent="0.25">
      <c r="A486" s="451"/>
      <c r="B486" s="336">
        <v>89</v>
      </c>
      <c r="C486" s="453"/>
      <c r="D486" s="422" t="s">
        <v>538</v>
      </c>
      <c r="E486" s="338" t="s">
        <v>463</v>
      </c>
      <c r="F486" s="268"/>
      <c r="G486" s="269"/>
      <c r="H486" s="270"/>
      <c r="I486" s="271">
        <f t="shared" si="90"/>
        <v>0</v>
      </c>
      <c r="K486" s="273"/>
      <c r="L486" s="274">
        <f t="shared" si="91"/>
        <v>0</v>
      </c>
      <c r="M486" s="275">
        <f t="shared" si="92"/>
        <v>0</v>
      </c>
      <c r="O486" s="462"/>
      <c r="P486" s="271">
        <f t="shared" si="93"/>
        <v>0</v>
      </c>
    </row>
    <row r="487" spans="1:16" s="272" customFormat="1" ht="15.6" x14ac:dyDescent="0.25">
      <c r="A487" s="451"/>
      <c r="B487" s="336">
        <v>90</v>
      </c>
      <c r="C487" s="453"/>
      <c r="D487" s="422" t="s">
        <v>539</v>
      </c>
      <c r="E487" s="338" t="s">
        <v>463</v>
      </c>
      <c r="F487" s="268"/>
      <c r="G487" s="269"/>
      <c r="H487" s="270"/>
      <c r="I487" s="271">
        <f t="shared" si="90"/>
        <v>0</v>
      </c>
      <c r="K487" s="273"/>
      <c r="L487" s="274">
        <f t="shared" si="91"/>
        <v>0</v>
      </c>
      <c r="M487" s="275">
        <f t="shared" si="92"/>
        <v>0</v>
      </c>
      <c r="O487" s="462"/>
      <c r="P487" s="271">
        <f t="shared" si="93"/>
        <v>0</v>
      </c>
    </row>
    <row r="488" spans="1:16" s="272" customFormat="1" ht="15.6" x14ac:dyDescent="0.25">
      <c r="A488" s="451"/>
      <c r="B488" s="336">
        <v>91</v>
      </c>
      <c r="C488" s="453"/>
      <c r="D488" s="422" t="s">
        <v>540</v>
      </c>
      <c r="E488" s="338" t="s">
        <v>463</v>
      </c>
      <c r="F488" s="268"/>
      <c r="G488" s="269"/>
      <c r="H488" s="270"/>
      <c r="I488" s="271">
        <f t="shared" si="90"/>
        <v>0</v>
      </c>
      <c r="K488" s="273"/>
      <c r="L488" s="274">
        <f t="shared" si="91"/>
        <v>0</v>
      </c>
      <c r="M488" s="275">
        <f t="shared" si="92"/>
        <v>0</v>
      </c>
      <c r="O488" s="462"/>
      <c r="P488" s="271">
        <f t="shared" si="93"/>
        <v>0</v>
      </c>
    </row>
    <row r="489" spans="1:16" s="272" customFormat="1" ht="15.6" x14ac:dyDescent="0.25">
      <c r="A489" s="451"/>
      <c r="B489" s="336">
        <v>92</v>
      </c>
      <c r="C489" s="453"/>
      <c r="D489" s="422" t="s">
        <v>541</v>
      </c>
      <c r="E489" s="338" t="s">
        <v>463</v>
      </c>
      <c r="F489" s="268"/>
      <c r="G489" s="269"/>
      <c r="H489" s="270"/>
      <c r="I489" s="271">
        <f t="shared" si="90"/>
        <v>0</v>
      </c>
      <c r="K489" s="273"/>
      <c r="L489" s="274">
        <f t="shared" si="91"/>
        <v>0</v>
      </c>
      <c r="M489" s="275">
        <f t="shared" si="92"/>
        <v>0</v>
      </c>
      <c r="O489" s="462"/>
      <c r="P489" s="271">
        <f t="shared" si="93"/>
        <v>0</v>
      </c>
    </row>
    <row r="490" spans="1:16" s="345" customFormat="1" ht="15.6" x14ac:dyDescent="0.25">
      <c r="A490" s="339"/>
      <c r="B490" s="339"/>
      <c r="C490" s="454"/>
      <c r="D490" s="426"/>
      <c r="E490" s="341"/>
      <c r="F490" s="340"/>
      <c r="G490" s="342"/>
      <c r="H490" s="343"/>
      <c r="I490" s="344"/>
      <c r="K490" s="346"/>
      <c r="L490" s="347"/>
      <c r="M490" s="344"/>
      <c r="O490" s="469"/>
      <c r="P490" s="344"/>
    </row>
    <row r="491" spans="1:16" s="272" customFormat="1" ht="16.2" thickBot="1" x14ac:dyDescent="0.3">
      <c r="A491" s="276"/>
      <c r="B491" s="276"/>
      <c r="C491" s="437"/>
      <c r="D491" s="405" t="s">
        <v>43</v>
      </c>
      <c r="E491" s="277"/>
      <c r="F491" s="278"/>
      <c r="G491" s="291"/>
      <c r="H491" s="287"/>
      <c r="I491" s="292">
        <f>SUM(I386:I490)</f>
        <v>0</v>
      </c>
      <c r="K491" s="289"/>
      <c r="L491" s="287"/>
      <c r="M491" s="292">
        <f>SUM(M386:M490)</f>
        <v>0</v>
      </c>
      <c r="O491" s="465"/>
      <c r="P491" s="292">
        <f>SUM(P386:P490)</f>
        <v>0</v>
      </c>
    </row>
    <row r="492" spans="1:16" s="272" customFormat="1" ht="15.6" x14ac:dyDescent="0.25">
      <c r="A492" s="285"/>
      <c r="B492" s="285"/>
      <c r="C492" s="437"/>
      <c r="D492" s="405"/>
      <c r="E492" s="316"/>
      <c r="F492" s="278"/>
      <c r="G492" s="291"/>
      <c r="H492" s="287"/>
      <c r="I492" s="403"/>
      <c r="K492" s="329"/>
      <c r="L492" s="328"/>
      <c r="M492" s="403"/>
      <c r="O492" s="468"/>
      <c r="P492" s="403"/>
    </row>
    <row r="493" spans="1:16" s="272" customFormat="1" ht="15.6" x14ac:dyDescent="0.25">
      <c r="A493" s="331">
        <v>15</v>
      </c>
      <c r="B493" s="331"/>
      <c r="C493" s="450"/>
      <c r="D493" s="421" t="s">
        <v>144</v>
      </c>
      <c r="E493" s="316"/>
      <c r="F493" s="278"/>
      <c r="G493" s="291"/>
      <c r="H493" s="287"/>
      <c r="I493" s="320"/>
      <c r="K493" s="329"/>
      <c r="L493" s="328"/>
      <c r="M493" s="275"/>
      <c r="O493" s="468"/>
      <c r="P493" s="275"/>
    </row>
    <row r="494" spans="1:16" s="272" customFormat="1" ht="15.6" x14ac:dyDescent="0.25">
      <c r="A494" s="285"/>
      <c r="B494" s="285"/>
      <c r="C494" s="437"/>
      <c r="D494" s="405"/>
      <c r="E494" s="316"/>
      <c r="F494" s="278"/>
      <c r="G494" s="291"/>
      <c r="H494" s="287"/>
      <c r="I494" s="271"/>
      <c r="K494" s="329"/>
      <c r="L494" s="328"/>
      <c r="M494" s="275"/>
      <c r="O494" s="468"/>
      <c r="P494" s="275"/>
    </row>
    <row r="495" spans="1:16" s="272" customFormat="1" ht="15.6" x14ac:dyDescent="0.25">
      <c r="A495" s="267"/>
      <c r="B495" s="267"/>
      <c r="C495" s="438"/>
      <c r="D495" s="408"/>
      <c r="E495" s="300"/>
      <c r="F495" s="268"/>
      <c r="G495" s="269"/>
      <c r="H495" s="270"/>
      <c r="I495" s="271">
        <f t="shared" ref="I495" si="94">G495*H495</f>
        <v>0</v>
      </c>
      <c r="K495" s="273"/>
      <c r="L495" s="274">
        <f t="shared" ref="L495" si="95">G495+K495</f>
        <v>0</v>
      </c>
      <c r="M495" s="275">
        <f>H495*L495</f>
        <v>0</v>
      </c>
      <c r="O495" s="462"/>
      <c r="P495" s="271">
        <f t="shared" ref="P495" si="96">H495*O495</f>
        <v>0</v>
      </c>
    </row>
    <row r="496" spans="1:16" s="272" customFormat="1" ht="15.6" x14ac:dyDescent="0.25">
      <c r="A496" s="285"/>
      <c r="B496" s="285"/>
      <c r="C496" s="437"/>
      <c r="D496" s="405"/>
      <c r="E496" s="316"/>
      <c r="F496" s="278"/>
      <c r="G496" s="291"/>
      <c r="H496" s="287"/>
      <c r="I496" s="330"/>
      <c r="K496" s="329"/>
      <c r="L496" s="328"/>
      <c r="M496" s="330"/>
      <c r="O496" s="468"/>
      <c r="P496" s="330"/>
    </row>
    <row r="497" spans="1:16" s="272" customFormat="1" ht="16.2" thickBot="1" x14ac:dyDescent="0.3">
      <c r="A497" s="276"/>
      <c r="B497" s="276"/>
      <c r="C497" s="437"/>
      <c r="D497" s="405" t="s">
        <v>43</v>
      </c>
      <c r="E497" s="277"/>
      <c r="F497" s="278"/>
      <c r="G497" s="291"/>
      <c r="H497" s="287"/>
      <c r="I497" s="292">
        <f>SUM(I493:I496)</f>
        <v>0</v>
      </c>
      <c r="K497" s="289"/>
      <c r="L497" s="287"/>
      <c r="M497" s="292">
        <f>SUM(M493:M496)</f>
        <v>0</v>
      </c>
      <c r="O497" s="465"/>
      <c r="P497" s="292">
        <f>SUM(P493:P496)</f>
        <v>0</v>
      </c>
    </row>
    <row r="498" spans="1:16" s="272" customFormat="1" ht="15.6" x14ac:dyDescent="0.25">
      <c r="A498" s="285"/>
      <c r="B498" s="285"/>
      <c r="C498" s="437"/>
      <c r="D498" s="405"/>
      <c r="E498" s="316"/>
      <c r="F498" s="278"/>
      <c r="G498" s="291"/>
      <c r="H498" s="287"/>
      <c r="I498" s="330"/>
      <c r="K498" s="329"/>
      <c r="L498" s="328"/>
      <c r="M498" s="330"/>
      <c r="O498" s="468"/>
      <c r="P498" s="330"/>
    </row>
    <row r="499" spans="1:16" s="318" customFormat="1" ht="15.6" x14ac:dyDescent="0.25">
      <c r="A499" s="285"/>
      <c r="B499" s="285"/>
      <c r="C499" s="437"/>
      <c r="D499" s="405"/>
      <c r="E499" s="316"/>
      <c r="F499" s="278"/>
      <c r="G499" s="291"/>
      <c r="H499" s="287"/>
      <c r="I499" s="332"/>
      <c r="K499" s="289"/>
      <c r="L499" s="328"/>
      <c r="M499" s="332"/>
      <c r="O499" s="465"/>
      <c r="P499" s="332"/>
    </row>
    <row r="500" spans="1:16" s="318" customFormat="1" ht="15.6" x14ac:dyDescent="0.25">
      <c r="A500" s="276">
        <v>16</v>
      </c>
      <c r="B500" s="276"/>
      <c r="C500" s="437"/>
      <c r="D500" s="405" t="s">
        <v>11</v>
      </c>
      <c r="E500" s="316"/>
      <c r="F500" s="278"/>
      <c r="G500" s="291"/>
      <c r="H500" s="287"/>
      <c r="I500" s="271"/>
      <c r="K500" s="289"/>
      <c r="L500" s="328"/>
      <c r="M500" s="332"/>
      <c r="O500" s="465"/>
      <c r="P500" s="332"/>
    </row>
    <row r="501" spans="1:16" s="318" customFormat="1" ht="15.6" x14ac:dyDescent="0.25">
      <c r="A501" s="276"/>
      <c r="B501" s="276"/>
      <c r="C501" s="437"/>
      <c r="D501" s="405"/>
      <c r="E501" s="316"/>
      <c r="F501" s="278"/>
      <c r="G501" s="291"/>
      <c r="H501" s="287"/>
      <c r="I501" s="294"/>
      <c r="K501" s="289"/>
      <c r="L501" s="328"/>
      <c r="M501" s="332"/>
      <c r="O501" s="465"/>
      <c r="P501" s="332"/>
    </row>
    <row r="502" spans="1:16" s="318" customFormat="1" ht="15.6" x14ac:dyDescent="0.25">
      <c r="A502" s="321"/>
      <c r="B502" s="267">
        <v>1</v>
      </c>
      <c r="C502" s="447"/>
      <c r="D502" s="408" t="s">
        <v>365</v>
      </c>
      <c r="E502" s="252" t="s">
        <v>86</v>
      </c>
      <c r="F502" s="268"/>
      <c r="G502" s="269"/>
      <c r="H502" s="270"/>
      <c r="I502" s="271">
        <f t="shared" ref="I502:I503" si="97">G502*H502</f>
        <v>0</v>
      </c>
      <c r="J502" s="272"/>
      <c r="K502" s="273"/>
      <c r="L502" s="274">
        <f t="shared" ref="L502:L544" si="98">G502+K502</f>
        <v>0</v>
      </c>
      <c r="M502" s="275">
        <f t="shared" ref="M502:M563" si="99">H502*L502</f>
        <v>0</v>
      </c>
      <c r="N502" s="272"/>
      <c r="O502" s="462"/>
      <c r="P502" s="271">
        <f t="shared" ref="P502:P544" si="100">H502*O502</f>
        <v>0</v>
      </c>
    </row>
    <row r="503" spans="1:16" s="318" customFormat="1" ht="15.6" x14ac:dyDescent="0.25">
      <c r="A503" s="321"/>
      <c r="B503" s="267">
        <v>2</v>
      </c>
      <c r="C503" s="447"/>
      <c r="D503" s="408" t="s">
        <v>385</v>
      </c>
      <c r="E503" s="252" t="s">
        <v>86</v>
      </c>
      <c r="F503" s="268"/>
      <c r="G503" s="269"/>
      <c r="H503" s="270"/>
      <c r="I503" s="271">
        <f t="shared" si="97"/>
        <v>0</v>
      </c>
      <c r="J503" s="272"/>
      <c r="K503" s="273"/>
      <c r="L503" s="274">
        <f t="shared" si="98"/>
        <v>0</v>
      </c>
      <c r="M503" s="275">
        <f t="shared" si="99"/>
        <v>0</v>
      </c>
      <c r="N503" s="272"/>
      <c r="O503" s="462"/>
      <c r="P503" s="271">
        <f t="shared" si="100"/>
        <v>0</v>
      </c>
    </row>
    <row r="504" spans="1:16" s="272" customFormat="1" ht="15.6" x14ac:dyDescent="0.25">
      <c r="A504" s="321"/>
      <c r="B504" s="267">
        <v>3</v>
      </c>
      <c r="C504" s="447"/>
      <c r="D504" s="408" t="s">
        <v>85</v>
      </c>
      <c r="E504" s="252" t="s">
        <v>86</v>
      </c>
      <c r="F504" s="268"/>
      <c r="G504" s="269"/>
      <c r="H504" s="270"/>
      <c r="I504" s="271">
        <f t="shared" ref="I504:I544" si="101">G504*H504</f>
        <v>0</v>
      </c>
      <c r="K504" s="273"/>
      <c r="L504" s="274">
        <f t="shared" si="98"/>
        <v>0</v>
      </c>
      <c r="M504" s="275">
        <f t="shared" si="99"/>
        <v>0</v>
      </c>
      <c r="O504" s="462"/>
      <c r="P504" s="271">
        <f t="shared" si="100"/>
        <v>0</v>
      </c>
    </row>
    <row r="505" spans="1:16" s="272" customFormat="1" ht="15.6" x14ac:dyDescent="0.25">
      <c r="A505" s="317"/>
      <c r="B505" s="267">
        <v>4</v>
      </c>
      <c r="C505" s="447"/>
      <c r="D505" s="408" t="s">
        <v>87</v>
      </c>
      <c r="E505" s="252" t="s">
        <v>86</v>
      </c>
      <c r="F505" s="268"/>
      <c r="G505" s="269"/>
      <c r="H505" s="270"/>
      <c r="I505" s="271">
        <f t="shared" si="101"/>
        <v>0</v>
      </c>
      <c r="K505" s="273"/>
      <c r="L505" s="274">
        <f t="shared" si="98"/>
        <v>0</v>
      </c>
      <c r="M505" s="275">
        <f t="shared" si="99"/>
        <v>0</v>
      </c>
      <c r="O505" s="462"/>
      <c r="P505" s="271">
        <f t="shared" si="100"/>
        <v>0</v>
      </c>
    </row>
    <row r="506" spans="1:16" s="272" customFormat="1" ht="15.6" x14ac:dyDescent="0.25">
      <c r="A506" s="267"/>
      <c r="B506" s="267">
        <v>5</v>
      </c>
      <c r="C506" s="447"/>
      <c r="D506" s="408" t="s">
        <v>88</v>
      </c>
      <c r="E506" s="252" t="s">
        <v>86</v>
      </c>
      <c r="F506" s="268"/>
      <c r="G506" s="269"/>
      <c r="H506" s="270"/>
      <c r="I506" s="271">
        <f t="shared" si="101"/>
        <v>0</v>
      </c>
      <c r="K506" s="273"/>
      <c r="L506" s="274">
        <f t="shared" si="98"/>
        <v>0</v>
      </c>
      <c r="M506" s="275">
        <f t="shared" si="99"/>
        <v>0</v>
      </c>
      <c r="O506" s="462"/>
      <c r="P506" s="271">
        <f t="shared" si="100"/>
        <v>0</v>
      </c>
    </row>
    <row r="507" spans="1:16" s="272" customFormat="1" ht="15.6" x14ac:dyDescent="0.25">
      <c r="A507" s="267"/>
      <c r="B507" s="267">
        <v>6</v>
      </c>
      <c r="C507" s="447"/>
      <c r="D507" s="408" t="s">
        <v>386</v>
      </c>
      <c r="E507" s="252" t="s">
        <v>86</v>
      </c>
      <c r="F507" s="268"/>
      <c r="G507" s="269"/>
      <c r="H507" s="270"/>
      <c r="I507" s="271">
        <f t="shared" si="101"/>
        <v>0</v>
      </c>
      <c r="K507" s="273"/>
      <c r="L507" s="274">
        <f t="shared" si="98"/>
        <v>0</v>
      </c>
      <c r="M507" s="275">
        <f t="shared" si="99"/>
        <v>0</v>
      </c>
      <c r="O507" s="462"/>
      <c r="P507" s="271">
        <f t="shared" si="100"/>
        <v>0</v>
      </c>
    </row>
    <row r="508" spans="1:16" s="272" customFormat="1" ht="15.6" x14ac:dyDescent="0.25">
      <c r="A508" s="267"/>
      <c r="B508" s="267">
        <v>7</v>
      </c>
      <c r="C508" s="447"/>
      <c r="D508" s="408" t="s">
        <v>182</v>
      </c>
      <c r="E508" s="252" t="s">
        <v>86</v>
      </c>
      <c r="F508" s="268"/>
      <c r="G508" s="269"/>
      <c r="H508" s="270"/>
      <c r="I508" s="271">
        <f t="shared" si="101"/>
        <v>0</v>
      </c>
      <c r="K508" s="273"/>
      <c r="L508" s="274">
        <f t="shared" si="98"/>
        <v>0</v>
      </c>
      <c r="M508" s="275">
        <f t="shared" si="99"/>
        <v>0</v>
      </c>
      <c r="O508" s="462"/>
      <c r="P508" s="271">
        <f t="shared" si="100"/>
        <v>0</v>
      </c>
    </row>
    <row r="509" spans="1:16" s="272" customFormat="1" ht="15.6" x14ac:dyDescent="0.25">
      <c r="A509" s="267"/>
      <c r="B509" s="267">
        <v>8</v>
      </c>
      <c r="C509" s="447"/>
      <c r="D509" s="408" t="s">
        <v>405</v>
      </c>
      <c r="E509" s="252" t="s">
        <v>86</v>
      </c>
      <c r="F509" s="268"/>
      <c r="G509" s="269"/>
      <c r="H509" s="270"/>
      <c r="I509" s="271">
        <f t="shared" si="101"/>
        <v>0</v>
      </c>
      <c r="K509" s="273"/>
      <c r="L509" s="274">
        <f t="shared" si="98"/>
        <v>0</v>
      </c>
      <c r="M509" s="275">
        <f t="shared" si="99"/>
        <v>0</v>
      </c>
      <c r="O509" s="462"/>
      <c r="P509" s="271">
        <f t="shared" si="100"/>
        <v>0</v>
      </c>
    </row>
    <row r="510" spans="1:16" s="272" customFormat="1" ht="15.6" x14ac:dyDescent="0.25">
      <c r="A510" s="267"/>
      <c r="B510" s="267">
        <v>9</v>
      </c>
      <c r="C510" s="447"/>
      <c r="D510" s="408" t="s">
        <v>406</v>
      </c>
      <c r="E510" s="252" t="s">
        <v>86</v>
      </c>
      <c r="F510" s="268"/>
      <c r="G510" s="269"/>
      <c r="H510" s="270"/>
      <c r="I510" s="271">
        <f t="shared" si="101"/>
        <v>0</v>
      </c>
      <c r="K510" s="273"/>
      <c r="L510" s="274">
        <f t="shared" si="98"/>
        <v>0</v>
      </c>
      <c r="M510" s="275">
        <f t="shared" si="99"/>
        <v>0</v>
      </c>
      <c r="O510" s="462"/>
      <c r="P510" s="271">
        <f t="shared" si="100"/>
        <v>0</v>
      </c>
    </row>
    <row r="511" spans="1:16" s="272" customFormat="1" ht="15.6" x14ac:dyDescent="0.25">
      <c r="A511" s="267"/>
      <c r="B511" s="267">
        <v>10</v>
      </c>
      <c r="C511" s="447"/>
      <c r="D511" s="408" t="s">
        <v>294</v>
      </c>
      <c r="E511" s="252" t="s">
        <v>86</v>
      </c>
      <c r="F511" s="268"/>
      <c r="G511" s="269"/>
      <c r="H511" s="270"/>
      <c r="I511" s="271">
        <f t="shared" si="101"/>
        <v>0</v>
      </c>
      <c r="K511" s="273"/>
      <c r="L511" s="274">
        <f t="shared" si="98"/>
        <v>0</v>
      </c>
      <c r="M511" s="275">
        <f t="shared" si="99"/>
        <v>0</v>
      </c>
      <c r="O511" s="462"/>
      <c r="P511" s="271">
        <f t="shared" si="100"/>
        <v>0</v>
      </c>
    </row>
    <row r="512" spans="1:16" s="272" customFormat="1" ht="15.6" x14ac:dyDescent="0.25">
      <c r="A512" s="267"/>
      <c r="B512" s="267">
        <v>11</v>
      </c>
      <c r="C512" s="447"/>
      <c r="D512" s="408" t="s">
        <v>387</v>
      </c>
      <c r="E512" s="252" t="s">
        <v>86</v>
      </c>
      <c r="F512" s="268"/>
      <c r="G512" s="269"/>
      <c r="H512" s="270"/>
      <c r="I512" s="271">
        <f t="shared" si="101"/>
        <v>0</v>
      </c>
      <c r="K512" s="273"/>
      <c r="L512" s="274">
        <f t="shared" si="98"/>
        <v>0</v>
      </c>
      <c r="M512" s="275">
        <f t="shared" si="99"/>
        <v>0</v>
      </c>
      <c r="O512" s="462"/>
      <c r="P512" s="271">
        <f t="shared" si="100"/>
        <v>0</v>
      </c>
    </row>
    <row r="513" spans="1:16" s="272" customFormat="1" ht="15.6" x14ac:dyDescent="0.25">
      <c r="A513" s="267"/>
      <c r="B513" s="267">
        <v>12</v>
      </c>
      <c r="C513" s="447"/>
      <c r="D513" s="408" t="s">
        <v>295</v>
      </c>
      <c r="E513" s="252" t="s">
        <v>86</v>
      </c>
      <c r="F513" s="268"/>
      <c r="G513" s="269"/>
      <c r="H513" s="270"/>
      <c r="I513" s="271">
        <f t="shared" si="101"/>
        <v>0</v>
      </c>
      <c r="K513" s="273"/>
      <c r="L513" s="274">
        <f t="shared" si="98"/>
        <v>0</v>
      </c>
      <c r="M513" s="275">
        <f t="shared" si="99"/>
        <v>0</v>
      </c>
      <c r="O513" s="462"/>
      <c r="P513" s="271">
        <f t="shared" si="100"/>
        <v>0</v>
      </c>
    </row>
    <row r="514" spans="1:16" s="272" customFormat="1" ht="15.6" x14ac:dyDescent="0.25">
      <c r="A514" s="267"/>
      <c r="B514" s="267">
        <v>13</v>
      </c>
      <c r="C514" s="447"/>
      <c r="D514" s="408" t="s">
        <v>388</v>
      </c>
      <c r="E514" s="252" t="s">
        <v>86</v>
      </c>
      <c r="F514" s="268"/>
      <c r="G514" s="269"/>
      <c r="H514" s="270"/>
      <c r="I514" s="271">
        <f t="shared" si="101"/>
        <v>0</v>
      </c>
      <c r="K514" s="273"/>
      <c r="L514" s="274">
        <f t="shared" si="98"/>
        <v>0</v>
      </c>
      <c r="M514" s="275">
        <f t="shared" si="99"/>
        <v>0</v>
      </c>
      <c r="O514" s="462"/>
      <c r="P514" s="271">
        <f t="shared" si="100"/>
        <v>0</v>
      </c>
    </row>
    <row r="515" spans="1:16" s="272" customFormat="1" ht="15.6" x14ac:dyDescent="0.25">
      <c r="A515" s="267"/>
      <c r="B515" s="267">
        <v>14</v>
      </c>
      <c r="C515" s="447"/>
      <c r="D515" s="408" t="s">
        <v>389</v>
      </c>
      <c r="E515" s="252" t="s">
        <v>86</v>
      </c>
      <c r="F515" s="268"/>
      <c r="G515" s="269"/>
      <c r="H515" s="270"/>
      <c r="I515" s="271">
        <f t="shared" si="101"/>
        <v>0</v>
      </c>
      <c r="K515" s="273"/>
      <c r="L515" s="274">
        <f t="shared" si="98"/>
        <v>0</v>
      </c>
      <c r="M515" s="275">
        <f t="shared" si="99"/>
        <v>0</v>
      </c>
      <c r="O515" s="462"/>
      <c r="P515" s="271">
        <f t="shared" si="100"/>
        <v>0</v>
      </c>
    </row>
    <row r="516" spans="1:16" s="272" customFormat="1" ht="15.6" x14ac:dyDescent="0.25">
      <c r="A516" s="267"/>
      <c r="B516" s="267">
        <v>15</v>
      </c>
      <c r="C516" s="447"/>
      <c r="D516" s="408" t="s">
        <v>390</v>
      </c>
      <c r="E516" s="252" t="s">
        <v>86</v>
      </c>
      <c r="F516" s="268"/>
      <c r="G516" s="269"/>
      <c r="H516" s="270"/>
      <c r="I516" s="271">
        <f t="shared" si="101"/>
        <v>0</v>
      </c>
      <c r="K516" s="273"/>
      <c r="L516" s="274">
        <f t="shared" si="98"/>
        <v>0</v>
      </c>
      <c r="M516" s="275">
        <f t="shared" si="99"/>
        <v>0</v>
      </c>
      <c r="O516" s="462"/>
      <c r="P516" s="271">
        <f t="shared" si="100"/>
        <v>0</v>
      </c>
    </row>
    <row r="517" spans="1:16" s="272" customFormat="1" ht="15.6" x14ac:dyDescent="0.25">
      <c r="A517" s="267"/>
      <c r="B517" s="267">
        <v>16</v>
      </c>
      <c r="C517" s="447"/>
      <c r="D517" s="408" t="s">
        <v>391</v>
      </c>
      <c r="E517" s="252" t="s">
        <v>86</v>
      </c>
      <c r="F517" s="268"/>
      <c r="G517" s="269"/>
      <c r="H517" s="270"/>
      <c r="I517" s="271">
        <f t="shared" si="101"/>
        <v>0</v>
      </c>
      <c r="K517" s="273"/>
      <c r="L517" s="274">
        <f t="shared" si="98"/>
        <v>0</v>
      </c>
      <c r="M517" s="275">
        <f t="shared" si="99"/>
        <v>0</v>
      </c>
      <c r="O517" s="462"/>
      <c r="P517" s="271">
        <f t="shared" si="100"/>
        <v>0</v>
      </c>
    </row>
    <row r="518" spans="1:16" s="272" customFormat="1" ht="15.6" x14ac:dyDescent="0.25">
      <c r="A518" s="267"/>
      <c r="B518" s="267">
        <v>17</v>
      </c>
      <c r="C518" s="447"/>
      <c r="D518" s="408" t="s">
        <v>392</v>
      </c>
      <c r="E518" s="252" t="s">
        <v>86</v>
      </c>
      <c r="F518" s="268"/>
      <c r="G518" s="269"/>
      <c r="H518" s="270"/>
      <c r="I518" s="271">
        <f t="shared" si="101"/>
        <v>0</v>
      </c>
      <c r="K518" s="273"/>
      <c r="L518" s="274">
        <f t="shared" si="98"/>
        <v>0</v>
      </c>
      <c r="M518" s="275">
        <f t="shared" si="99"/>
        <v>0</v>
      </c>
      <c r="O518" s="462"/>
      <c r="P518" s="271">
        <f t="shared" si="100"/>
        <v>0</v>
      </c>
    </row>
    <row r="519" spans="1:16" s="272" customFormat="1" ht="15.6" x14ac:dyDescent="0.25">
      <c r="A519" s="267"/>
      <c r="B519" s="267">
        <v>18</v>
      </c>
      <c r="C519" s="447"/>
      <c r="D519" s="408" t="s">
        <v>393</v>
      </c>
      <c r="E519" s="252" t="s">
        <v>86</v>
      </c>
      <c r="F519" s="268"/>
      <c r="G519" s="269"/>
      <c r="H519" s="270"/>
      <c r="I519" s="271">
        <f t="shared" si="101"/>
        <v>0</v>
      </c>
      <c r="K519" s="273"/>
      <c r="L519" s="274">
        <f t="shared" si="98"/>
        <v>0</v>
      </c>
      <c r="M519" s="275">
        <f t="shared" si="99"/>
        <v>0</v>
      </c>
      <c r="O519" s="462"/>
      <c r="P519" s="271">
        <f t="shared" si="100"/>
        <v>0</v>
      </c>
    </row>
    <row r="520" spans="1:16" s="272" customFormat="1" ht="15.6" x14ac:dyDescent="0.25">
      <c r="A520" s="267"/>
      <c r="B520" s="267">
        <v>19</v>
      </c>
      <c r="C520" s="447"/>
      <c r="D520" s="408" t="s">
        <v>407</v>
      </c>
      <c r="E520" s="252" t="s">
        <v>86</v>
      </c>
      <c r="F520" s="268"/>
      <c r="G520" s="269"/>
      <c r="H520" s="270"/>
      <c r="I520" s="271">
        <f t="shared" si="101"/>
        <v>0</v>
      </c>
      <c r="K520" s="273"/>
      <c r="L520" s="274">
        <f t="shared" si="98"/>
        <v>0</v>
      </c>
      <c r="M520" s="275">
        <f t="shared" si="99"/>
        <v>0</v>
      </c>
      <c r="O520" s="462"/>
      <c r="P520" s="271">
        <f t="shared" si="100"/>
        <v>0</v>
      </c>
    </row>
    <row r="521" spans="1:16" s="272" customFormat="1" ht="15.6" x14ac:dyDescent="0.25">
      <c r="A521" s="267"/>
      <c r="B521" s="267">
        <v>20</v>
      </c>
      <c r="C521" s="447"/>
      <c r="D521" s="408" t="s">
        <v>408</v>
      </c>
      <c r="E521" s="252" t="s">
        <v>86</v>
      </c>
      <c r="F521" s="268"/>
      <c r="G521" s="269"/>
      <c r="H521" s="270"/>
      <c r="I521" s="271">
        <f t="shared" si="101"/>
        <v>0</v>
      </c>
      <c r="K521" s="273"/>
      <c r="L521" s="274">
        <f t="shared" si="98"/>
        <v>0</v>
      </c>
      <c r="M521" s="275">
        <f t="shared" si="99"/>
        <v>0</v>
      </c>
      <c r="O521" s="462"/>
      <c r="P521" s="271">
        <f t="shared" si="100"/>
        <v>0</v>
      </c>
    </row>
    <row r="522" spans="1:16" s="272" customFormat="1" ht="15.6" x14ac:dyDescent="0.25">
      <c r="A522" s="267"/>
      <c r="B522" s="267">
        <v>21</v>
      </c>
      <c r="C522" s="447"/>
      <c r="D522" s="408" t="s">
        <v>394</v>
      </c>
      <c r="E522" s="252" t="s">
        <v>86</v>
      </c>
      <c r="F522" s="268"/>
      <c r="G522" s="269"/>
      <c r="H522" s="270"/>
      <c r="I522" s="271">
        <f t="shared" si="101"/>
        <v>0</v>
      </c>
      <c r="K522" s="273"/>
      <c r="L522" s="274">
        <f t="shared" si="98"/>
        <v>0</v>
      </c>
      <c r="M522" s="275">
        <f t="shared" si="99"/>
        <v>0</v>
      </c>
      <c r="O522" s="462"/>
      <c r="P522" s="271">
        <f t="shared" si="100"/>
        <v>0</v>
      </c>
    </row>
    <row r="523" spans="1:16" s="272" customFormat="1" ht="15.6" x14ac:dyDescent="0.25">
      <c r="A523" s="267"/>
      <c r="B523" s="267">
        <v>22</v>
      </c>
      <c r="C523" s="447"/>
      <c r="D523" s="408" t="s">
        <v>89</v>
      </c>
      <c r="E523" s="252" t="s">
        <v>90</v>
      </c>
      <c r="F523" s="268"/>
      <c r="G523" s="269"/>
      <c r="H523" s="270"/>
      <c r="I523" s="271">
        <f t="shared" si="101"/>
        <v>0</v>
      </c>
      <c r="K523" s="273"/>
      <c r="L523" s="274">
        <f t="shared" si="98"/>
        <v>0</v>
      </c>
      <c r="M523" s="275">
        <f t="shared" si="99"/>
        <v>0</v>
      </c>
      <c r="O523" s="462"/>
      <c r="P523" s="271">
        <f t="shared" si="100"/>
        <v>0</v>
      </c>
    </row>
    <row r="524" spans="1:16" s="272" customFormat="1" ht="15.6" x14ac:dyDescent="0.25">
      <c r="A524" s="267"/>
      <c r="B524" s="267">
        <v>23</v>
      </c>
      <c r="C524" s="447"/>
      <c r="D524" s="408" t="s">
        <v>91</v>
      </c>
      <c r="E524" s="252" t="s">
        <v>29</v>
      </c>
      <c r="F524" s="268"/>
      <c r="G524" s="269"/>
      <c r="H524" s="270"/>
      <c r="I524" s="271">
        <f t="shared" si="101"/>
        <v>0</v>
      </c>
      <c r="K524" s="273"/>
      <c r="L524" s="274">
        <f t="shared" si="98"/>
        <v>0</v>
      </c>
      <c r="M524" s="275">
        <f t="shared" si="99"/>
        <v>0</v>
      </c>
      <c r="O524" s="462"/>
      <c r="P524" s="271">
        <f t="shared" si="100"/>
        <v>0</v>
      </c>
    </row>
    <row r="525" spans="1:16" s="272" customFormat="1" ht="15.6" x14ac:dyDescent="0.25">
      <c r="A525" s="267"/>
      <c r="B525" s="267">
        <v>24</v>
      </c>
      <c r="C525" s="447"/>
      <c r="D525" s="408" t="s">
        <v>92</v>
      </c>
      <c r="E525" s="333" t="s">
        <v>413</v>
      </c>
      <c r="F525" s="268"/>
      <c r="G525" s="269"/>
      <c r="H525" s="270"/>
      <c r="I525" s="271">
        <f t="shared" si="101"/>
        <v>0</v>
      </c>
      <c r="K525" s="273"/>
      <c r="L525" s="274">
        <f t="shared" si="98"/>
        <v>0</v>
      </c>
      <c r="M525" s="275">
        <f t="shared" si="99"/>
        <v>0</v>
      </c>
      <c r="O525" s="462"/>
      <c r="P525" s="271">
        <f t="shared" si="100"/>
        <v>0</v>
      </c>
    </row>
    <row r="526" spans="1:16" s="272" customFormat="1" ht="15.6" x14ac:dyDescent="0.25">
      <c r="A526" s="267"/>
      <c r="B526" s="267">
        <v>25</v>
      </c>
      <c r="C526" s="447"/>
      <c r="D526" s="408" t="s">
        <v>395</v>
      </c>
      <c r="E526" s="333"/>
      <c r="F526" s="268"/>
      <c r="G526" s="269"/>
      <c r="H526" s="270"/>
      <c r="I526" s="271">
        <f t="shared" si="101"/>
        <v>0</v>
      </c>
      <c r="K526" s="273"/>
      <c r="L526" s="274">
        <f t="shared" si="98"/>
        <v>0</v>
      </c>
      <c r="M526" s="275">
        <f t="shared" si="99"/>
        <v>0</v>
      </c>
      <c r="O526" s="462"/>
      <c r="P526" s="271">
        <f t="shared" si="100"/>
        <v>0</v>
      </c>
    </row>
    <row r="527" spans="1:16" s="272" customFormat="1" ht="15.6" x14ac:dyDescent="0.25">
      <c r="A527" s="267"/>
      <c r="B527" s="267">
        <v>26</v>
      </c>
      <c r="C527" s="438"/>
      <c r="D527" s="408" t="s">
        <v>268</v>
      </c>
      <c r="E527" s="252" t="s">
        <v>29</v>
      </c>
      <c r="F527" s="268"/>
      <c r="G527" s="269"/>
      <c r="H527" s="270"/>
      <c r="I527" s="271">
        <f t="shared" si="101"/>
        <v>0</v>
      </c>
      <c r="K527" s="273"/>
      <c r="L527" s="274">
        <f t="shared" si="98"/>
        <v>0</v>
      </c>
      <c r="M527" s="275">
        <f t="shared" si="99"/>
        <v>0</v>
      </c>
      <c r="O527" s="462"/>
      <c r="P527" s="271">
        <f t="shared" si="100"/>
        <v>0</v>
      </c>
    </row>
    <row r="528" spans="1:16" s="272" customFormat="1" ht="15.6" x14ac:dyDescent="0.25">
      <c r="A528" s="267"/>
      <c r="B528" s="267">
        <v>27</v>
      </c>
      <c r="C528" s="438"/>
      <c r="D528" s="408" t="s">
        <v>269</v>
      </c>
      <c r="E528" s="252" t="s">
        <v>29</v>
      </c>
      <c r="F528" s="268"/>
      <c r="G528" s="269"/>
      <c r="H528" s="270"/>
      <c r="I528" s="271">
        <f t="shared" si="101"/>
        <v>0</v>
      </c>
      <c r="K528" s="273"/>
      <c r="L528" s="274">
        <f t="shared" si="98"/>
        <v>0</v>
      </c>
      <c r="M528" s="275">
        <f t="shared" si="99"/>
        <v>0</v>
      </c>
      <c r="O528" s="462"/>
      <c r="P528" s="271">
        <f t="shared" si="100"/>
        <v>0</v>
      </c>
    </row>
    <row r="529" spans="1:16" s="272" customFormat="1" ht="15.6" x14ac:dyDescent="0.25">
      <c r="A529" s="267"/>
      <c r="B529" s="267">
        <v>28</v>
      </c>
      <c r="C529" s="438"/>
      <c r="D529" s="408" t="s">
        <v>270</v>
      </c>
      <c r="E529" s="252"/>
      <c r="F529" s="268"/>
      <c r="G529" s="269"/>
      <c r="H529" s="270"/>
      <c r="I529" s="271">
        <f t="shared" si="101"/>
        <v>0</v>
      </c>
      <c r="K529" s="273"/>
      <c r="L529" s="274">
        <f t="shared" si="98"/>
        <v>0</v>
      </c>
      <c r="M529" s="275">
        <f t="shared" si="99"/>
        <v>0</v>
      </c>
      <c r="O529" s="462"/>
      <c r="P529" s="271">
        <f t="shared" si="100"/>
        <v>0</v>
      </c>
    </row>
    <row r="530" spans="1:16" s="272" customFormat="1" ht="17.399999999999999" x14ac:dyDescent="0.25">
      <c r="A530" s="267"/>
      <c r="B530" s="267"/>
      <c r="C530" s="438">
        <v>1</v>
      </c>
      <c r="D530" s="408" t="s">
        <v>296</v>
      </c>
      <c r="E530" s="252" t="s">
        <v>185</v>
      </c>
      <c r="F530" s="268"/>
      <c r="G530" s="269"/>
      <c r="H530" s="270"/>
      <c r="I530" s="271">
        <f t="shared" si="101"/>
        <v>0</v>
      </c>
      <c r="K530" s="273"/>
      <c r="L530" s="274">
        <f t="shared" si="98"/>
        <v>0</v>
      </c>
      <c r="M530" s="275">
        <f t="shared" si="99"/>
        <v>0</v>
      </c>
      <c r="O530" s="462"/>
      <c r="P530" s="271">
        <f t="shared" si="100"/>
        <v>0</v>
      </c>
    </row>
    <row r="531" spans="1:16" s="272" customFormat="1" ht="17.399999999999999" x14ac:dyDescent="0.25">
      <c r="A531" s="267"/>
      <c r="B531" s="267"/>
      <c r="C531" s="438">
        <v>2</v>
      </c>
      <c r="D531" s="408" t="s">
        <v>297</v>
      </c>
      <c r="E531" s="252" t="s">
        <v>185</v>
      </c>
      <c r="F531" s="268"/>
      <c r="G531" s="269"/>
      <c r="H531" s="270"/>
      <c r="I531" s="271">
        <f t="shared" si="101"/>
        <v>0</v>
      </c>
      <c r="K531" s="273"/>
      <c r="L531" s="274">
        <f t="shared" si="98"/>
        <v>0</v>
      </c>
      <c r="M531" s="275">
        <f t="shared" si="99"/>
        <v>0</v>
      </c>
      <c r="O531" s="462"/>
      <c r="P531" s="271">
        <f t="shared" si="100"/>
        <v>0</v>
      </c>
    </row>
    <row r="532" spans="1:16" s="272" customFormat="1" ht="17.399999999999999" x14ac:dyDescent="0.25">
      <c r="A532" s="267"/>
      <c r="B532" s="267"/>
      <c r="C532" s="438">
        <v>3</v>
      </c>
      <c r="D532" s="408" t="s">
        <v>298</v>
      </c>
      <c r="E532" s="252" t="s">
        <v>185</v>
      </c>
      <c r="F532" s="268"/>
      <c r="G532" s="269"/>
      <c r="H532" s="270"/>
      <c r="I532" s="271">
        <f t="shared" si="101"/>
        <v>0</v>
      </c>
      <c r="K532" s="273"/>
      <c r="L532" s="274">
        <f t="shared" si="98"/>
        <v>0</v>
      </c>
      <c r="M532" s="275">
        <f t="shared" si="99"/>
        <v>0</v>
      </c>
      <c r="O532" s="462"/>
      <c r="P532" s="271">
        <f t="shared" si="100"/>
        <v>0</v>
      </c>
    </row>
    <row r="533" spans="1:16" s="272" customFormat="1" ht="17.399999999999999" x14ac:dyDescent="0.25">
      <c r="A533" s="267"/>
      <c r="B533" s="267"/>
      <c r="C533" s="438">
        <v>4</v>
      </c>
      <c r="D533" s="408" t="s">
        <v>128</v>
      </c>
      <c r="E533" s="252" t="s">
        <v>185</v>
      </c>
      <c r="F533" s="268"/>
      <c r="G533" s="269"/>
      <c r="H533" s="270"/>
      <c r="I533" s="271">
        <f t="shared" si="101"/>
        <v>0</v>
      </c>
      <c r="K533" s="273"/>
      <c r="L533" s="274">
        <f t="shared" si="98"/>
        <v>0</v>
      </c>
      <c r="M533" s="275">
        <f t="shared" si="99"/>
        <v>0</v>
      </c>
      <c r="O533" s="462"/>
      <c r="P533" s="271">
        <f t="shared" si="100"/>
        <v>0</v>
      </c>
    </row>
    <row r="534" spans="1:16" s="272" customFormat="1" ht="17.399999999999999" x14ac:dyDescent="0.25">
      <c r="A534" s="267"/>
      <c r="B534" s="267"/>
      <c r="C534" s="438">
        <v>5</v>
      </c>
      <c r="D534" s="408" t="s">
        <v>93</v>
      </c>
      <c r="E534" s="252" t="s">
        <v>185</v>
      </c>
      <c r="F534" s="268"/>
      <c r="G534" s="269"/>
      <c r="H534" s="270"/>
      <c r="I534" s="271">
        <f t="shared" si="101"/>
        <v>0</v>
      </c>
      <c r="K534" s="273"/>
      <c r="L534" s="274">
        <f t="shared" si="98"/>
        <v>0</v>
      </c>
      <c r="M534" s="275">
        <f t="shared" si="99"/>
        <v>0</v>
      </c>
      <c r="O534" s="462"/>
      <c r="P534" s="271">
        <f t="shared" si="100"/>
        <v>0</v>
      </c>
    </row>
    <row r="535" spans="1:16" s="272" customFormat="1" ht="17.399999999999999" x14ac:dyDescent="0.25">
      <c r="A535" s="267"/>
      <c r="B535" s="267"/>
      <c r="C535" s="438">
        <v>6</v>
      </c>
      <c r="D535" s="408" t="s">
        <v>129</v>
      </c>
      <c r="E535" s="252" t="s">
        <v>185</v>
      </c>
      <c r="F535" s="268"/>
      <c r="G535" s="269"/>
      <c r="H535" s="270"/>
      <c r="I535" s="271">
        <f t="shared" si="101"/>
        <v>0</v>
      </c>
      <c r="K535" s="273"/>
      <c r="L535" s="274">
        <f t="shared" si="98"/>
        <v>0</v>
      </c>
      <c r="M535" s="275">
        <f t="shared" si="99"/>
        <v>0</v>
      </c>
      <c r="O535" s="462"/>
      <c r="P535" s="271">
        <f t="shared" si="100"/>
        <v>0</v>
      </c>
    </row>
    <row r="536" spans="1:16" s="272" customFormat="1" ht="15.6" x14ac:dyDescent="0.25">
      <c r="A536" s="267"/>
      <c r="B536" s="267">
        <v>29</v>
      </c>
      <c r="C536" s="438"/>
      <c r="D536" s="408" t="s">
        <v>299</v>
      </c>
      <c r="E536" s="252" t="s">
        <v>26</v>
      </c>
      <c r="F536" s="268"/>
      <c r="G536" s="269"/>
      <c r="H536" s="270"/>
      <c r="I536" s="271">
        <f t="shared" si="101"/>
        <v>0</v>
      </c>
      <c r="K536" s="273"/>
      <c r="L536" s="274">
        <f t="shared" si="98"/>
        <v>0</v>
      </c>
      <c r="M536" s="275">
        <f t="shared" si="99"/>
        <v>0</v>
      </c>
      <c r="O536" s="462"/>
      <c r="P536" s="271">
        <f t="shared" si="100"/>
        <v>0</v>
      </c>
    </row>
    <row r="537" spans="1:16" s="272" customFormat="1" ht="30" x14ac:dyDescent="0.25">
      <c r="A537" s="267"/>
      <c r="B537" s="267"/>
      <c r="C537" s="438">
        <v>1</v>
      </c>
      <c r="D537" s="408" t="s">
        <v>335</v>
      </c>
      <c r="E537" s="252" t="s">
        <v>26</v>
      </c>
      <c r="F537" s="268"/>
      <c r="G537" s="269"/>
      <c r="H537" s="270"/>
      <c r="I537" s="271">
        <f t="shared" si="101"/>
        <v>0</v>
      </c>
      <c r="K537" s="273"/>
      <c r="L537" s="274">
        <f t="shared" si="98"/>
        <v>0</v>
      </c>
      <c r="M537" s="275">
        <f t="shared" si="99"/>
        <v>0</v>
      </c>
      <c r="O537" s="462"/>
      <c r="P537" s="271">
        <f t="shared" si="100"/>
        <v>0</v>
      </c>
    </row>
    <row r="538" spans="1:16" s="272" customFormat="1" ht="30" x14ac:dyDescent="0.25">
      <c r="A538" s="267"/>
      <c r="B538" s="267"/>
      <c r="C538" s="438">
        <v>2</v>
      </c>
      <c r="D538" s="408" t="s">
        <v>336</v>
      </c>
      <c r="E538" s="252" t="s">
        <v>26</v>
      </c>
      <c r="F538" s="268"/>
      <c r="G538" s="269"/>
      <c r="H538" s="270"/>
      <c r="I538" s="271">
        <f t="shared" si="101"/>
        <v>0</v>
      </c>
      <c r="K538" s="273"/>
      <c r="L538" s="274">
        <f t="shared" si="98"/>
        <v>0</v>
      </c>
      <c r="M538" s="275">
        <f t="shared" si="99"/>
        <v>0</v>
      </c>
      <c r="O538" s="462"/>
      <c r="P538" s="271">
        <f t="shared" si="100"/>
        <v>0</v>
      </c>
    </row>
    <row r="539" spans="1:16" s="272" customFormat="1" ht="30" x14ac:dyDescent="0.25">
      <c r="A539" s="267"/>
      <c r="B539" s="267"/>
      <c r="C539" s="438">
        <v>3</v>
      </c>
      <c r="D539" s="408" t="s">
        <v>337</v>
      </c>
      <c r="E539" s="252" t="s">
        <v>26</v>
      </c>
      <c r="F539" s="268"/>
      <c r="G539" s="269"/>
      <c r="H539" s="270"/>
      <c r="I539" s="271">
        <f t="shared" si="101"/>
        <v>0</v>
      </c>
      <c r="K539" s="273"/>
      <c r="L539" s="274">
        <f t="shared" si="98"/>
        <v>0</v>
      </c>
      <c r="M539" s="275">
        <f t="shared" si="99"/>
        <v>0</v>
      </c>
      <c r="O539" s="462"/>
      <c r="P539" s="271">
        <f t="shared" si="100"/>
        <v>0</v>
      </c>
    </row>
    <row r="540" spans="1:16" s="272" customFormat="1" ht="30" x14ac:dyDescent="0.25">
      <c r="A540" s="267"/>
      <c r="B540" s="267"/>
      <c r="C540" s="438">
        <v>4</v>
      </c>
      <c r="D540" s="408" t="s">
        <v>338</v>
      </c>
      <c r="E540" s="252" t="s">
        <v>29</v>
      </c>
      <c r="F540" s="268"/>
      <c r="G540" s="269"/>
      <c r="H540" s="270"/>
      <c r="I540" s="271">
        <f t="shared" si="101"/>
        <v>0</v>
      </c>
      <c r="K540" s="273"/>
      <c r="L540" s="274">
        <f t="shared" si="98"/>
        <v>0</v>
      </c>
      <c r="M540" s="275">
        <f t="shared" si="99"/>
        <v>0</v>
      </c>
      <c r="O540" s="462"/>
      <c r="P540" s="271">
        <f t="shared" si="100"/>
        <v>0</v>
      </c>
    </row>
    <row r="541" spans="1:16" s="272" customFormat="1" ht="30" x14ac:dyDescent="0.25">
      <c r="A541" s="267"/>
      <c r="B541" s="267"/>
      <c r="C541" s="438">
        <v>5</v>
      </c>
      <c r="D541" s="408" t="s">
        <v>339</v>
      </c>
      <c r="E541" s="252" t="s">
        <v>29</v>
      </c>
      <c r="F541" s="268"/>
      <c r="G541" s="269"/>
      <c r="H541" s="270"/>
      <c r="I541" s="271">
        <f t="shared" si="101"/>
        <v>0</v>
      </c>
      <c r="K541" s="273"/>
      <c r="L541" s="274">
        <f t="shared" si="98"/>
        <v>0</v>
      </c>
      <c r="M541" s="275">
        <f t="shared" si="99"/>
        <v>0</v>
      </c>
      <c r="O541" s="462"/>
      <c r="P541" s="271">
        <f t="shared" si="100"/>
        <v>0</v>
      </c>
    </row>
    <row r="542" spans="1:16" s="272" customFormat="1" ht="30" x14ac:dyDescent="0.25">
      <c r="A542" s="267"/>
      <c r="B542" s="267"/>
      <c r="C542" s="438">
        <v>6</v>
      </c>
      <c r="D542" s="408" t="s">
        <v>340</v>
      </c>
      <c r="E542" s="252" t="s">
        <v>185</v>
      </c>
      <c r="F542" s="268"/>
      <c r="G542" s="269"/>
      <c r="H542" s="270"/>
      <c r="I542" s="271">
        <f t="shared" si="101"/>
        <v>0</v>
      </c>
      <c r="K542" s="273"/>
      <c r="L542" s="274">
        <f t="shared" si="98"/>
        <v>0</v>
      </c>
      <c r="M542" s="275">
        <f t="shared" si="99"/>
        <v>0</v>
      </c>
      <c r="O542" s="462"/>
      <c r="P542" s="271">
        <f t="shared" si="100"/>
        <v>0</v>
      </c>
    </row>
    <row r="543" spans="1:16" s="272" customFormat="1" ht="30" x14ac:dyDescent="0.25">
      <c r="A543" s="267"/>
      <c r="B543" s="267"/>
      <c r="C543" s="438">
        <v>7</v>
      </c>
      <c r="D543" s="408" t="s">
        <v>341</v>
      </c>
      <c r="E543" s="252" t="s">
        <v>26</v>
      </c>
      <c r="F543" s="268"/>
      <c r="G543" s="269"/>
      <c r="H543" s="270"/>
      <c r="I543" s="271">
        <f t="shared" si="101"/>
        <v>0</v>
      </c>
      <c r="K543" s="273"/>
      <c r="L543" s="274">
        <f t="shared" si="98"/>
        <v>0</v>
      </c>
      <c r="M543" s="275">
        <f t="shared" si="99"/>
        <v>0</v>
      </c>
      <c r="O543" s="462"/>
      <c r="P543" s="271">
        <f t="shared" si="100"/>
        <v>0</v>
      </c>
    </row>
    <row r="544" spans="1:16" s="272" customFormat="1" ht="30" x14ac:dyDescent="0.25">
      <c r="A544" s="267"/>
      <c r="B544" s="267"/>
      <c r="C544" s="438">
        <v>8</v>
      </c>
      <c r="D544" s="408" t="s">
        <v>342</v>
      </c>
      <c r="E544" s="252" t="s">
        <v>185</v>
      </c>
      <c r="F544" s="268"/>
      <c r="G544" s="269"/>
      <c r="H544" s="270"/>
      <c r="I544" s="271">
        <f t="shared" si="101"/>
        <v>0</v>
      </c>
      <c r="K544" s="273"/>
      <c r="L544" s="274">
        <f t="shared" si="98"/>
        <v>0</v>
      </c>
      <c r="M544" s="275">
        <f t="shared" si="99"/>
        <v>0</v>
      </c>
      <c r="O544" s="462"/>
      <c r="P544" s="271">
        <f t="shared" si="100"/>
        <v>0</v>
      </c>
    </row>
    <row r="545" spans="1:16" s="272" customFormat="1" ht="15.6" x14ac:dyDescent="0.25">
      <c r="A545" s="349"/>
      <c r="B545" s="349">
        <v>30</v>
      </c>
      <c r="C545" s="356"/>
      <c r="D545" s="410" t="s">
        <v>818</v>
      </c>
      <c r="E545" s="350"/>
      <c r="F545" s="351"/>
      <c r="G545" s="352"/>
      <c r="H545" s="353"/>
      <c r="I545" s="288"/>
      <c r="K545" s="273"/>
      <c r="L545" s="274"/>
      <c r="M545" s="290"/>
      <c r="O545" s="462"/>
      <c r="P545" s="288"/>
    </row>
    <row r="546" spans="1:16" s="272" customFormat="1" ht="30" x14ac:dyDescent="0.25">
      <c r="A546" s="349"/>
      <c r="B546" s="349"/>
      <c r="C546" s="356">
        <v>1</v>
      </c>
      <c r="D546" s="358" t="s">
        <v>546</v>
      </c>
      <c r="E546" s="350" t="s">
        <v>547</v>
      </c>
      <c r="F546" s="351" t="s">
        <v>542</v>
      </c>
      <c r="G546" s="352"/>
      <c r="H546" s="353"/>
      <c r="I546" s="271">
        <f t="shared" ref="I546:I547" si="102">G546*H546</f>
        <v>0</v>
      </c>
      <c r="K546" s="354"/>
      <c r="L546" s="274">
        <f t="shared" ref="L546:L547" si="103">G546+K546</f>
        <v>0</v>
      </c>
      <c r="M546" s="275">
        <f t="shared" ref="M546:M547" si="104">H546*L546</f>
        <v>0</v>
      </c>
      <c r="O546" s="464"/>
      <c r="P546" s="271">
        <f t="shared" ref="P546:P547" si="105">H546*O546</f>
        <v>0</v>
      </c>
    </row>
    <row r="547" spans="1:16" s="272" customFormat="1" ht="30" x14ac:dyDescent="0.25">
      <c r="A547" s="349"/>
      <c r="B547" s="349"/>
      <c r="C547" s="356">
        <v>2</v>
      </c>
      <c r="D547" s="358" t="s">
        <v>544</v>
      </c>
      <c r="E547" s="350" t="s">
        <v>90</v>
      </c>
      <c r="F547" s="351" t="s">
        <v>542</v>
      </c>
      <c r="G547" s="352"/>
      <c r="H547" s="353"/>
      <c r="I547" s="271">
        <f t="shared" si="102"/>
        <v>0</v>
      </c>
      <c r="K547" s="354"/>
      <c r="L547" s="274">
        <f t="shared" si="103"/>
        <v>0</v>
      </c>
      <c r="M547" s="275">
        <f t="shared" si="104"/>
        <v>0</v>
      </c>
      <c r="O547" s="464"/>
      <c r="P547" s="271">
        <f t="shared" si="105"/>
        <v>0</v>
      </c>
    </row>
    <row r="548" spans="1:16" s="272" customFormat="1" ht="15.6" x14ac:dyDescent="0.25">
      <c r="A548" s="369"/>
      <c r="B548" s="369"/>
      <c r="C548" s="437"/>
      <c r="D548" s="411"/>
      <c r="E548" s="370"/>
      <c r="F548" s="278"/>
      <c r="G548" s="291"/>
      <c r="H548" s="287"/>
      <c r="I548" s="294"/>
      <c r="K548" s="313"/>
      <c r="L548" s="274"/>
      <c r="M548" s="275"/>
      <c r="O548" s="463"/>
      <c r="P548" s="271"/>
    </row>
    <row r="549" spans="1:16" s="272" customFormat="1" ht="15.6" x14ac:dyDescent="0.25">
      <c r="A549" s="371">
        <v>20</v>
      </c>
      <c r="B549" s="371">
        <v>1</v>
      </c>
      <c r="C549" s="455"/>
      <c r="D549" s="427" t="s">
        <v>587</v>
      </c>
      <c r="E549" s="13"/>
      <c r="F549" s="372"/>
      <c r="G549" s="373"/>
      <c r="H549" s="374"/>
      <c r="I549" s="375"/>
      <c r="K549" s="313"/>
      <c r="L549" s="274"/>
      <c r="M549" s="275"/>
      <c r="O549" s="463"/>
      <c r="P549" s="271"/>
    </row>
    <row r="550" spans="1:16" s="272" customFormat="1" ht="15.6" x14ac:dyDescent="0.25">
      <c r="A550" s="371"/>
      <c r="B550" s="371"/>
      <c r="C550" s="455"/>
      <c r="D550" s="427"/>
      <c r="E550" s="13"/>
      <c r="F550" s="372"/>
      <c r="G550" s="373"/>
      <c r="H550" s="374"/>
      <c r="I550" s="376"/>
      <c r="K550" s="313"/>
      <c r="L550" s="274"/>
      <c r="M550" s="275"/>
      <c r="O550" s="463"/>
      <c r="P550" s="271"/>
    </row>
    <row r="551" spans="1:16" s="272" customFormat="1" ht="15.6" x14ac:dyDescent="0.3">
      <c r="A551" s="456"/>
      <c r="B551" s="18"/>
      <c r="C551" s="457" t="s">
        <v>97</v>
      </c>
      <c r="D551" s="428" t="s">
        <v>588</v>
      </c>
      <c r="E551" s="377" t="s">
        <v>21</v>
      </c>
      <c r="F551" s="378"/>
      <c r="G551" s="379"/>
      <c r="H551" s="380"/>
      <c r="I551" s="375">
        <f>H551*G551</f>
        <v>0</v>
      </c>
      <c r="K551" s="273"/>
      <c r="L551" s="274">
        <f t="shared" ref="L551:L552" si="106">G551+K551</f>
        <v>0</v>
      </c>
      <c r="M551" s="275">
        <f t="shared" si="99"/>
        <v>0</v>
      </c>
      <c r="O551" s="462"/>
      <c r="P551" s="271">
        <f t="shared" ref="P551:P552" si="107">H551*O551</f>
        <v>0</v>
      </c>
    </row>
    <row r="552" spans="1:16" s="272" customFormat="1" ht="15.6" x14ac:dyDescent="0.3">
      <c r="A552" s="456"/>
      <c r="B552" s="18"/>
      <c r="C552" s="458">
        <v>2</v>
      </c>
      <c r="D552" s="428" t="s">
        <v>589</v>
      </c>
      <c r="E552" s="377" t="s">
        <v>26</v>
      </c>
      <c r="F552" s="378"/>
      <c r="G552" s="379"/>
      <c r="H552" s="380"/>
      <c r="I552" s="375">
        <f>H552*G552</f>
        <v>0</v>
      </c>
      <c r="K552" s="273"/>
      <c r="L552" s="274">
        <f t="shared" si="106"/>
        <v>0</v>
      </c>
      <c r="M552" s="275">
        <f t="shared" si="99"/>
        <v>0</v>
      </c>
      <c r="O552" s="462"/>
      <c r="P552" s="271">
        <f t="shared" si="107"/>
        <v>0</v>
      </c>
    </row>
    <row r="553" spans="1:16" s="272" customFormat="1" ht="15.6" x14ac:dyDescent="0.25">
      <c r="A553" s="369"/>
      <c r="B553" s="369"/>
      <c r="C553" s="437"/>
      <c r="D553" s="411"/>
      <c r="E553" s="370"/>
      <c r="F553" s="278"/>
      <c r="G553" s="291"/>
      <c r="H553" s="287"/>
      <c r="I553" s="294"/>
      <c r="K553" s="313"/>
      <c r="L553" s="274"/>
      <c r="M553" s="275"/>
      <c r="O553" s="463"/>
      <c r="P553" s="271"/>
    </row>
    <row r="554" spans="1:16" s="272" customFormat="1" ht="15.6" x14ac:dyDescent="0.25">
      <c r="A554" s="371">
        <v>20</v>
      </c>
      <c r="B554" s="371">
        <v>2</v>
      </c>
      <c r="C554" s="455"/>
      <c r="D554" s="427" t="s">
        <v>590</v>
      </c>
      <c r="E554" s="13"/>
      <c r="F554" s="372"/>
      <c r="G554" s="373"/>
      <c r="H554" s="374"/>
      <c r="I554" s="375"/>
      <c r="K554" s="313"/>
      <c r="L554" s="274"/>
      <c r="M554" s="275"/>
      <c r="O554" s="463"/>
      <c r="P554" s="271"/>
    </row>
    <row r="555" spans="1:16" s="272" customFormat="1" ht="15.6" x14ac:dyDescent="0.25">
      <c r="A555" s="371"/>
      <c r="B555" s="371"/>
      <c r="C555" s="455"/>
      <c r="D555" s="427"/>
      <c r="E555" s="13"/>
      <c r="F555" s="372"/>
      <c r="G555" s="373"/>
      <c r="H555" s="374"/>
      <c r="I555" s="376"/>
      <c r="K555" s="313"/>
      <c r="L555" s="274"/>
      <c r="M555" s="275"/>
      <c r="O555" s="463"/>
      <c r="P555" s="271"/>
    </row>
    <row r="556" spans="1:16" s="272" customFormat="1" ht="15.6" x14ac:dyDescent="0.3">
      <c r="A556" s="456"/>
      <c r="B556" s="18"/>
      <c r="C556" s="458">
        <v>1</v>
      </c>
      <c r="D556" s="428" t="s">
        <v>591</v>
      </c>
      <c r="E556" s="377" t="s">
        <v>21</v>
      </c>
      <c r="F556" s="378"/>
      <c r="G556" s="379"/>
      <c r="H556" s="380"/>
      <c r="I556" s="375">
        <f>H556*G556</f>
        <v>0</v>
      </c>
      <c r="K556" s="273"/>
      <c r="L556" s="274">
        <f t="shared" ref="L556" si="108">G556+K556</f>
        <v>0</v>
      </c>
      <c r="M556" s="275">
        <f t="shared" si="99"/>
        <v>0</v>
      </c>
      <c r="O556" s="462"/>
      <c r="P556" s="271">
        <f t="shared" ref="P556" si="109">H556*O556</f>
        <v>0</v>
      </c>
    </row>
    <row r="557" spans="1:16" s="334" customFormat="1" ht="15.6" x14ac:dyDescent="0.25">
      <c r="A557" s="369"/>
      <c r="B557" s="369"/>
      <c r="C557" s="437"/>
      <c r="D557" s="411"/>
      <c r="E557" s="277"/>
      <c r="F557" s="278"/>
      <c r="G557" s="291"/>
      <c r="H557" s="287"/>
      <c r="I557" s="271"/>
      <c r="K557" s="313"/>
      <c r="L557" s="274"/>
      <c r="M557" s="275">
        <f t="shared" si="99"/>
        <v>0</v>
      </c>
      <c r="N557" s="272"/>
      <c r="O557" s="463"/>
      <c r="P557" s="271"/>
    </row>
    <row r="558" spans="1:16" s="334" customFormat="1" ht="15.6" x14ac:dyDescent="0.25">
      <c r="A558" s="285">
        <v>20</v>
      </c>
      <c r="B558" s="285">
        <v>3</v>
      </c>
      <c r="C558" s="437"/>
      <c r="D558" s="406" t="s">
        <v>592</v>
      </c>
      <c r="E558" s="277"/>
      <c r="F558" s="278"/>
      <c r="G558" s="291"/>
      <c r="H558" s="287"/>
      <c r="I558" s="271"/>
      <c r="K558" s="313"/>
      <c r="L558" s="274"/>
      <c r="M558" s="275">
        <f t="shared" si="99"/>
        <v>0</v>
      </c>
      <c r="N558" s="272"/>
      <c r="O558" s="463"/>
      <c r="P558" s="271"/>
    </row>
    <row r="559" spans="1:16" s="10" customFormat="1" ht="15.6" x14ac:dyDescent="0.25">
      <c r="A559" s="285"/>
      <c r="B559" s="285"/>
      <c r="C559" s="437"/>
      <c r="D559" s="406"/>
      <c r="E559" s="277"/>
      <c r="F559" s="278"/>
      <c r="G559" s="291"/>
      <c r="H559" s="287"/>
      <c r="I559" s="271"/>
      <c r="K559" s="313"/>
      <c r="L559" s="274"/>
      <c r="M559" s="275">
        <f t="shared" si="99"/>
        <v>0</v>
      </c>
      <c r="N559" s="272"/>
      <c r="O559" s="463"/>
      <c r="P559" s="271"/>
    </row>
    <row r="560" spans="1:16" s="10" customFormat="1" ht="17.399999999999999" x14ac:dyDescent="0.3">
      <c r="A560" s="456"/>
      <c r="B560" s="18"/>
      <c r="C560" s="457" t="s">
        <v>97</v>
      </c>
      <c r="D560" s="428" t="s">
        <v>593</v>
      </c>
      <c r="E560" s="377" t="s">
        <v>185</v>
      </c>
      <c r="F560" s="378"/>
      <c r="G560" s="379"/>
      <c r="H560" s="380"/>
      <c r="I560" s="375">
        <f>H560*G560</f>
        <v>0</v>
      </c>
      <c r="K560" s="273"/>
      <c r="L560" s="274">
        <f t="shared" ref="L560:L563" si="110">G560+K560</f>
        <v>0</v>
      </c>
      <c r="M560" s="275">
        <f t="shared" si="99"/>
        <v>0</v>
      </c>
      <c r="N560" s="272"/>
      <c r="O560" s="462"/>
      <c r="P560" s="271">
        <f t="shared" ref="P560:P563" si="111">H560*O560</f>
        <v>0</v>
      </c>
    </row>
    <row r="561" spans="1:16" s="10" customFormat="1" ht="17.399999999999999" x14ac:dyDescent="0.3">
      <c r="A561" s="456"/>
      <c r="B561" s="18"/>
      <c r="C561" s="457" t="s">
        <v>99</v>
      </c>
      <c r="D561" s="428" t="s">
        <v>594</v>
      </c>
      <c r="E561" s="377" t="s">
        <v>186</v>
      </c>
      <c r="F561" s="378"/>
      <c r="G561" s="379"/>
      <c r="H561" s="380"/>
      <c r="I561" s="375">
        <f>H561*G561</f>
        <v>0</v>
      </c>
      <c r="K561" s="273"/>
      <c r="L561" s="274">
        <f t="shared" si="110"/>
        <v>0</v>
      </c>
      <c r="M561" s="275">
        <f t="shared" si="99"/>
        <v>0</v>
      </c>
      <c r="N561" s="272"/>
      <c r="O561" s="462"/>
      <c r="P561" s="271">
        <f t="shared" si="111"/>
        <v>0</v>
      </c>
    </row>
    <row r="562" spans="1:16" s="10" customFormat="1" ht="17.399999999999999" x14ac:dyDescent="0.3">
      <c r="A562" s="456"/>
      <c r="B562" s="18"/>
      <c r="C562" s="459">
        <v>3</v>
      </c>
      <c r="D562" s="429" t="s">
        <v>595</v>
      </c>
      <c r="E562" s="381" t="s">
        <v>596</v>
      </c>
      <c r="F562" s="378"/>
      <c r="G562" s="379"/>
      <c r="H562" s="380"/>
      <c r="I562" s="375">
        <f>H562*G562</f>
        <v>0</v>
      </c>
      <c r="K562" s="273"/>
      <c r="L562" s="274">
        <f t="shared" si="110"/>
        <v>0</v>
      </c>
      <c r="M562" s="275">
        <f t="shared" si="99"/>
        <v>0</v>
      </c>
      <c r="N562" s="272"/>
      <c r="O562" s="462"/>
      <c r="P562" s="271">
        <f t="shared" si="111"/>
        <v>0</v>
      </c>
    </row>
    <row r="563" spans="1:16" s="10" customFormat="1" ht="15.6" x14ac:dyDescent="0.3">
      <c r="A563" s="456"/>
      <c r="B563" s="18"/>
      <c r="C563" s="459">
        <v>4</v>
      </c>
      <c r="D563" s="429" t="s">
        <v>597</v>
      </c>
      <c r="E563" s="381" t="s">
        <v>463</v>
      </c>
      <c r="F563" s="378"/>
      <c r="G563" s="379"/>
      <c r="H563" s="380"/>
      <c r="I563" s="375">
        <f>H563*G563</f>
        <v>0</v>
      </c>
      <c r="K563" s="273"/>
      <c r="L563" s="274">
        <f t="shared" si="110"/>
        <v>0</v>
      </c>
      <c r="M563" s="275">
        <f t="shared" si="99"/>
        <v>0</v>
      </c>
      <c r="N563" s="272"/>
      <c r="O563" s="462"/>
      <c r="P563" s="271">
        <f t="shared" si="111"/>
        <v>0</v>
      </c>
    </row>
    <row r="564" spans="1:16" s="10" customFormat="1" ht="15.6" x14ac:dyDescent="0.25">
      <c r="A564" s="369"/>
      <c r="B564" s="369"/>
      <c r="C564" s="437"/>
      <c r="D564" s="411"/>
      <c r="E564" s="277"/>
      <c r="F564" s="278"/>
      <c r="G564" s="291"/>
      <c r="H564" s="287"/>
      <c r="I564" s="271"/>
      <c r="K564" s="313"/>
      <c r="L564" s="274"/>
      <c r="M564" s="275">
        <f t="shared" ref="M564:M622" si="112">H564*L564</f>
        <v>0</v>
      </c>
      <c r="N564" s="272"/>
      <c r="O564" s="463"/>
      <c r="P564" s="271"/>
    </row>
    <row r="565" spans="1:16" s="10" customFormat="1" ht="15.6" x14ac:dyDescent="0.25">
      <c r="A565" s="285">
        <v>20</v>
      </c>
      <c r="B565" s="285">
        <v>4</v>
      </c>
      <c r="C565" s="437"/>
      <c r="D565" s="406" t="s">
        <v>598</v>
      </c>
      <c r="E565" s="277"/>
      <c r="F565" s="278"/>
      <c r="G565" s="291"/>
      <c r="H565" s="287"/>
      <c r="I565" s="271"/>
      <c r="K565" s="313"/>
      <c r="L565" s="274"/>
      <c r="M565" s="275">
        <f t="shared" si="112"/>
        <v>0</v>
      </c>
      <c r="N565" s="272"/>
      <c r="O565" s="463"/>
      <c r="P565" s="271"/>
    </row>
    <row r="566" spans="1:16" s="10" customFormat="1" ht="15.6" x14ac:dyDescent="0.25">
      <c r="A566" s="285"/>
      <c r="B566" s="285"/>
      <c r="C566" s="437"/>
      <c r="D566" s="406"/>
      <c r="E566" s="277"/>
      <c r="F566" s="278"/>
      <c r="G566" s="291"/>
      <c r="H566" s="287"/>
      <c r="I566" s="271"/>
      <c r="K566" s="313"/>
      <c r="L566" s="274"/>
      <c r="M566" s="275">
        <f t="shared" si="112"/>
        <v>0</v>
      </c>
      <c r="N566" s="272"/>
      <c r="O566" s="463"/>
      <c r="P566" s="271"/>
    </row>
    <row r="567" spans="1:16" s="10" customFormat="1" ht="15.6" x14ac:dyDescent="0.3">
      <c r="A567" s="456"/>
      <c r="B567" s="18"/>
      <c r="C567" s="457" t="s">
        <v>97</v>
      </c>
      <c r="D567" s="428" t="s">
        <v>599</v>
      </c>
      <c r="E567" s="377" t="s">
        <v>21</v>
      </c>
      <c r="F567" s="378"/>
      <c r="G567" s="379"/>
      <c r="H567" s="380"/>
      <c r="I567" s="375">
        <f t="shared" ref="I567:I575" si="113">H567*G567</f>
        <v>0</v>
      </c>
      <c r="K567" s="273"/>
      <c r="L567" s="274">
        <f t="shared" ref="L567:L575" si="114">G567+K567</f>
        <v>0</v>
      </c>
      <c r="M567" s="275">
        <f t="shared" si="112"/>
        <v>0</v>
      </c>
      <c r="N567" s="272"/>
      <c r="O567" s="462"/>
      <c r="P567" s="271">
        <f t="shared" ref="P567:P575" si="115">H567*O567</f>
        <v>0</v>
      </c>
    </row>
    <row r="568" spans="1:16" s="10" customFormat="1" ht="30" x14ac:dyDescent="0.3">
      <c r="A568" s="456"/>
      <c r="B568" s="18"/>
      <c r="C568" s="458">
        <v>2</v>
      </c>
      <c r="D568" s="428" t="s">
        <v>600</v>
      </c>
      <c r="E568" s="377" t="s">
        <v>463</v>
      </c>
      <c r="F568" s="378"/>
      <c r="G568" s="379"/>
      <c r="H568" s="380"/>
      <c r="I568" s="375">
        <f t="shared" si="113"/>
        <v>0</v>
      </c>
      <c r="K568" s="273"/>
      <c r="L568" s="274">
        <f t="shared" si="114"/>
        <v>0</v>
      </c>
      <c r="M568" s="275">
        <f t="shared" si="112"/>
        <v>0</v>
      </c>
      <c r="N568" s="272"/>
      <c r="O568" s="462"/>
      <c r="P568" s="271">
        <f t="shared" si="115"/>
        <v>0</v>
      </c>
    </row>
    <row r="569" spans="1:16" s="10" customFormat="1" ht="15.6" x14ac:dyDescent="0.3">
      <c r="A569" s="456"/>
      <c r="B569" s="18"/>
      <c r="C569" s="457" t="s">
        <v>100</v>
      </c>
      <c r="D569" s="428" t="s">
        <v>601</v>
      </c>
      <c r="E569" s="377" t="s">
        <v>26</v>
      </c>
      <c r="F569" s="378"/>
      <c r="G569" s="379"/>
      <c r="H569" s="380"/>
      <c r="I569" s="375">
        <f t="shared" si="113"/>
        <v>0</v>
      </c>
      <c r="K569" s="273"/>
      <c r="L569" s="274">
        <f t="shared" si="114"/>
        <v>0</v>
      </c>
      <c r="M569" s="275">
        <f t="shared" si="112"/>
        <v>0</v>
      </c>
      <c r="N569" s="272"/>
      <c r="O569" s="462"/>
      <c r="P569" s="271">
        <f t="shared" si="115"/>
        <v>0</v>
      </c>
    </row>
    <row r="570" spans="1:16" s="10" customFormat="1" ht="15.6" x14ac:dyDescent="0.3">
      <c r="A570" s="456"/>
      <c r="B570" s="18"/>
      <c r="C570" s="457" t="s">
        <v>101</v>
      </c>
      <c r="D570" s="428" t="s">
        <v>602</v>
      </c>
      <c r="E570" s="377" t="s">
        <v>603</v>
      </c>
      <c r="F570" s="378"/>
      <c r="G570" s="379"/>
      <c r="H570" s="380"/>
      <c r="I570" s="375">
        <f t="shared" si="113"/>
        <v>0</v>
      </c>
      <c r="K570" s="273"/>
      <c r="L570" s="274">
        <f t="shared" si="114"/>
        <v>0</v>
      </c>
      <c r="M570" s="275">
        <f t="shared" si="112"/>
        <v>0</v>
      </c>
      <c r="N570" s="272"/>
      <c r="O570" s="462"/>
      <c r="P570" s="271">
        <f t="shared" si="115"/>
        <v>0</v>
      </c>
    </row>
    <row r="571" spans="1:16" s="10" customFormat="1" ht="30" x14ac:dyDescent="0.3">
      <c r="A571" s="456"/>
      <c r="B571" s="18"/>
      <c r="C571" s="457" t="s">
        <v>102</v>
      </c>
      <c r="D571" s="428" t="s">
        <v>604</v>
      </c>
      <c r="E571" s="377" t="s">
        <v>463</v>
      </c>
      <c r="F571" s="378"/>
      <c r="G571" s="379"/>
      <c r="H571" s="380"/>
      <c r="I571" s="375">
        <f t="shared" si="113"/>
        <v>0</v>
      </c>
      <c r="K571" s="273"/>
      <c r="L571" s="274">
        <f t="shared" si="114"/>
        <v>0</v>
      </c>
      <c r="M571" s="275">
        <f t="shared" si="112"/>
        <v>0</v>
      </c>
      <c r="N571" s="272"/>
      <c r="O571" s="462"/>
      <c r="P571" s="271">
        <f t="shared" si="115"/>
        <v>0</v>
      </c>
    </row>
    <row r="572" spans="1:16" s="10" customFormat="1" ht="15.6" x14ac:dyDescent="0.3">
      <c r="A572" s="456"/>
      <c r="B572" s="18"/>
      <c r="C572" s="457" t="s">
        <v>119</v>
      </c>
      <c r="D572" s="428" t="s">
        <v>605</v>
      </c>
      <c r="E572" s="377" t="s">
        <v>26</v>
      </c>
      <c r="F572" s="378"/>
      <c r="G572" s="379"/>
      <c r="H572" s="380"/>
      <c r="I572" s="375">
        <f t="shared" si="113"/>
        <v>0</v>
      </c>
      <c r="K572" s="273"/>
      <c r="L572" s="274">
        <f t="shared" si="114"/>
        <v>0</v>
      </c>
      <c r="M572" s="275">
        <f t="shared" si="112"/>
        <v>0</v>
      </c>
      <c r="N572" s="272"/>
      <c r="O572" s="462"/>
      <c r="P572" s="271">
        <f t="shared" si="115"/>
        <v>0</v>
      </c>
    </row>
    <row r="573" spans="1:16" s="10" customFormat="1" ht="15.6" x14ac:dyDescent="0.3">
      <c r="A573" s="456"/>
      <c r="B573" s="18"/>
      <c r="C573" s="457" t="s">
        <v>104</v>
      </c>
      <c r="D573" s="428" t="s">
        <v>606</v>
      </c>
      <c r="E573" s="377" t="s">
        <v>26</v>
      </c>
      <c r="F573" s="378"/>
      <c r="G573" s="379"/>
      <c r="H573" s="380"/>
      <c r="I573" s="375">
        <f t="shared" si="113"/>
        <v>0</v>
      </c>
      <c r="K573" s="273"/>
      <c r="L573" s="274">
        <f t="shared" si="114"/>
        <v>0</v>
      </c>
      <c r="M573" s="275">
        <f t="shared" si="112"/>
        <v>0</v>
      </c>
      <c r="N573" s="272"/>
      <c r="O573" s="462"/>
      <c r="P573" s="271">
        <f t="shared" si="115"/>
        <v>0</v>
      </c>
    </row>
    <row r="574" spans="1:16" s="10" customFormat="1" ht="15.6" x14ac:dyDescent="0.3">
      <c r="A574" s="456"/>
      <c r="B574" s="18"/>
      <c r="C574" s="457" t="s">
        <v>105</v>
      </c>
      <c r="D574" s="428" t="s">
        <v>607</v>
      </c>
      <c r="E574" s="377" t="s">
        <v>26</v>
      </c>
      <c r="F574" s="378"/>
      <c r="G574" s="379"/>
      <c r="H574" s="380"/>
      <c r="I574" s="375">
        <f t="shared" si="113"/>
        <v>0</v>
      </c>
      <c r="K574" s="273"/>
      <c r="L574" s="274">
        <f t="shared" si="114"/>
        <v>0</v>
      </c>
      <c r="M574" s="275">
        <f t="shared" si="112"/>
        <v>0</v>
      </c>
      <c r="N574" s="272"/>
      <c r="O574" s="462"/>
      <c r="P574" s="271">
        <f t="shared" si="115"/>
        <v>0</v>
      </c>
    </row>
    <row r="575" spans="1:16" s="10" customFormat="1" ht="15.6" x14ac:dyDescent="0.3">
      <c r="A575" s="456"/>
      <c r="B575" s="18"/>
      <c r="C575" s="457" t="s">
        <v>106</v>
      </c>
      <c r="D575" s="428" t="s">
        <v>608</v>
      </c>
      <c r="E575" s="377" t="s">
        <v>26</v>
      </c>
      <c r="F575" s="378"/>
      <c r="G575" s="379"/>
      <c r="H575" s="380"/>
      <c r="I575" s="375">
        <f t="shared" si="113"/>
        <v>0</v>
      </c>
      <c r="K575" s="273"/>
      <c r="L575" s="274">
        <f t="shared" si="114"/>
        <v>0</v>
      </c>
      <c r="M575" s="275">
        <f t="shared" si="112"/>
        <v>0</v>
      </c>
      <c r="N575" s="272"/>
      <c r="O575" s="462"/>
      <c r="P575" s="271">
        <f t="shared" si="115"/>
        <v>0</v>
      </c>
    </row>
    <row r="576" spans="1:16" s="10" customFormat="1" ht="15.6" x14ac:dyDescent="0.25">
      <c r="A576" s="369"/>
      <c r="B576" s="369"/>
      <c r="C576" s="437"/>
      <c r="D576" s="411"/>
      <c r="E576" s="277"/>
      <c r="F576" s="278"/>
      <c r="G576" s="291"/>
      <c r="H576" s="287"/>
      <c r="I576" s="271"/>
      <c r="K576" s="313"/>
      <c r="L576" s="274"/>
      <c r="M576" s="275">
        <f t="shared" si="112"/>
        <v>0</v>
      </c>
      <c r="N576" s="272"/>
      <c r="O576" s="463"/>
      <c r="P576" s="271"/>
    </row>
    <row r="577" spans="1:16" s="10" customFormat="1" ht="15.6" x14ac:dyDescent="0.25">
      <c r="A577" s="285">
        <v>20</v>
      </c>
      <c r="B577" s="285">
        <v>5</v>
      </c>
      <c r="C577" s="437"/>
      <c r="D577" s="406" t="s">
        <v>609</v>
      </c>
      <c r="E577" s="277"/>
      <c r="F577" s="278"/>
      <c r="G577" s="291"/>
      <c r="H577" s="287"/>
      <c r="I577" s="271"/>
      <c r="K577" s="313"/>
      <c r="L577" s="274"/>
      <c r="M577" s="275">
        <f t="shared" si="112"/>
        <v>0</v>
      </c>
      <c r="N577" s="272"/>
      <c r="O577" s="463"/>
      <c r="P577" s="271"/>
    </row>
    <row r="578" spans="1:16" s="10" customFormat="1" ht="15.6" x14ac:dyDescent="0.25">
      <c r="A578" s="285"/>
      <c r="B578" s="285"/>
      <c r="C578" s="437"/>
      <c r="D578" s="406"/>
      <c r="E578" s="277"/>
      <c r="F578" s="278"/>
      <c r="G578" s="291"/>
      <c r="H578" s="287"/>
      <c r="I578" s="271"/>
      <c r="K578" s="313"/>
      <c r="L578" s="274"/>
      <c r="M578" s="275">
        <f t="shared" si="112"/>
        <v>0</v>
      </c>
      <c r="N578" s="272"/>
      <c r="O578" s="463"/>
      <c r="P578" s="271"/>
    </row>
    <row r="579" spans="1:16" s="10" customFormat="1" ht="15.6" x14ac:dyDescent="0.3">
      <c r="A579" s="456"/>
      <c r="B579" s="18"/>
      <c r="C579" s="457" t="s">
        <v>97</v>
      </c>
      <c r="D579" s="428" t="s">
        <v>610</v>
      </c>
      <c r="E579" s="377" t="s">
        <v>21</v>
      </c>
      <c r="F579" s="378"/>
      <c r="G579" s="379"/>
      <c r="H579" s="380"/>
      <c r="I579" s="375">
        <f t="shared" ref="I579:I580" si="116">H579*G579</f>
        <v>0</v>
      </c>
      <c r="K579" s="273"/>
      <c r="L579" s="274">
        <f t="shared" ref="L579:L580" si="117">G579+K579</f>
        <v>0</v>
      </c>
      <c r="M579" s="275">
        <f t="shared" si="112"/>
        <v>0</v>
      </c>
      <c r="N579" s="272"/>
      <c r="O579" s="462"/>
      <c r="P579" s="271">
        <f t="shared" ref="P579:P580" si="118">H579*O579</f>
        <v>0</v>
      </c>
    </row>
    <row r="580" spans="1:16" s="10" customFormat="1" ht="30" x14ac:dyDescent="0.3">
      <c r="A580" s="456"/>
      <c r="B580" s="18"/>
      <c r="C580" s="458">
        <v>2</v>
      </c>
      <c r="D580" s="428" t="s">
        <v>611</v>
      </c>
      <c r="E580" s="377" t="s">
        <v>26</v>
      </c>
      <c r="F580" s="378"/>
      <c r="G580" s="379"/>
      <c r="H580" s="380"/>
      <c r="I580" s="375">
        <f t="shared" si="116"/>
        <v>0</v>
      </c>
      <c r="K580" s="273"/>
      <c r="L580" s="274">
        <f t="shared" si="117"/>
        <v>0</v>
      </c>
      <c r="M580" s="275">
        <f t="shared" si="112"/>
        <v>0</v>
      </c>
      <c r="N580" s="272"/>
      <c r="O580" s="462"/>
      <c r="P580" s="271">
        <f t="shared" si="118"/>
        <v>0</v>
      </c>
    </row>
    <row r="581" spans="1:16" s="10" customFormat="1" ht="15.6" x14ac:dyDescent="0.25">
      <c r="A581" s="369"/>
      <c r="B581" s="369"/>
      <c r="C581" s="437"/>
      <c r="D581" s="411"/>
      <c r="E581" s="277"/>
      <c r="F581" s="278"/>
      <c r="G581" s="291"/>
      <c r="H581" s="287"/>
      <c r="I581" s="271"/>
      <c r="K581" s="313"/>
      <c r="L581" s="274"/>
      <c r="M581" s="275">
        <f t="shared" si="112"/>
        <v>0</v>
      </c>
      <c r="N581" s="272"/>
      <c r="O581" s="463"/>
      <c r="P581" s="271"/>
    </row>
    <row r="582" spans="1:16" s="10" customFormat="1" ht="15.6" x14ac:dyDescent="0.25">
      <c r="A582" s="285">
        <v>20</v>
      </c>
      <c r="B582" s="285">
        <v>6</v>
      </c>
      <c r="C582" s="437"/>
      <c r="D582" s="406" t="s">
        <v>612</v>
      </c>
      <c r="E582" s="277"/>
      <c r="F582" s="278"/>
      <c r="G582" s="291"/>
      <c r="H582" s="287"/>
      <c r="I582" s="271"/>
      <c r="K582" s="313"/>
      <c r="L582" s="274"/>
      <c r="M582" s="275">
        <f t="shared" si="112"/>
        <v>0</v>
      </c>
      <c r="N582" s="272"/>
      <c r="O582" s="463"/>
      <c r="P582" s="271"/>
    </row>
    <row r="583" spans="1:16" s="10" customFormat="1" ht="15.6" x14ac:dyDescent="0.25">
      <c r="A583" s="285"/>
      <c r="B583" s="285"/>
      <c r="C583" s="437"/>
      <c r="D583" s="406"/>
      <c r="E583" s="277"/>
      <c r="F583" s="278"/>
      <c r="G583" s="291"/>
      <c r="H583" s="287"/>
      <c r="I583" s="271"/>
      <c r="K583" s="313"/>
      <c r="L583" s="274"/>
      <c r="M583" s="275">
        <f t="shared" si="112"/>
        <v>0</v>
      </c>
      <c r="N583" s="272"/>
      <c r="O583" s="463"/>
      <c r="P583" s="271"/>
    </row>
    <row r="584" spans="1:16" s="10" customFormat="1" ht="15.6" x14ac:dyDescent="0.3">
      <c r="A584" s="456"/>
      <c r="B584" s="18"/>
      <c r="C584" s="457" t="s">
        <v>97</v>
      </c>
      <c r="D584" s="428" t="s">
        <v>613</v>
      </c>
      <c r="E584" s="377" t="s">
        <v>21</v>
      </c>
      <c r="F584" s="378"/>
      <c r="G584" s="379"/>
      <c r="H584" s="380"/>
      <c r="I584" s="375">
        <f t="shared" ref="I584:I591" si="119">H584*G584</f>
        <v>0</v>
      </c>
      <c r="K584" s="273"/>
      <c r="L584" s="274">
        <f t="shared" ref="L584:L591" si="120">G584+K584</f>
        <v>0</v>
      </c>
      <c r="M584" s="275">
        <f t="shared" si="112"/>
        <v>0</v>
      </c>
      <c r="N584" s="272"/>
      <c r="O584" s="462"/>
      <c r="P584" s="271">
        <f t="shared" ref="P584:P591" si="121">H584*O584</f>
        <v>0</v>
      </c>
    </row>
    <row r="585" spans="1:16" s="10" customFormat="1" ht="18.600000000000001" x14ac:dyDescent="0.3">
      <c r="A585" s="456"/>
      <c r="B585" s="18"/>
      <c r="C585" s="458">
        <v>2</v>
      </c>
      <c r="D585" s="428" t="s">
        <v>614</v>
      </c>
      <c r="E585" s="377" t="s">
        <v>27</v>
      </c>
      <c r="F585" s="378"/>
      <c r="G585" s="379"/>
      <c r="H585" s="380"/>
      <c r="I585" s="375">
        <f t="shared" si="119"/>
        <v>0</v>
      </c>
      <c r="K585" s="273"/>
      <c r="L585" s="274">
        <f t="shared" si="120"/>
        <v>0</v>
      </c>
      <c r="M585" s="275">
        <f t="shared" si="112"/>
        <v>0</v>
      </c>
      <c r="N585" s="272"/>
      <c r="O585" s="462"/>
      <c r="P585" s="271">
        <f t="shared" si="121"/>
        <v>0</v>
      </c>
    </row>
    <row r="586" spans="1:16" s="10" customFormat="1" ht="15.6" x14ac:dyDescent="0.3">
      <c r="A586" s="456"/>
      <c r="B586" s="18"/>
      <c r="C586" s="458">
        <v>3</v>
      </c>
      <c r="D586" s="428" t="s">
        <v>615</v>
      </c>
      <c r="E586" s="377" t="s">
        <v>463</v>
      </c>
      <c r="F586" s="378"/>
      <c r="G586" s="379"/>
      <c r="H586" s="380"/>
      <c r="I586" s="375">
        <f t="shared" si="119"/>
        <v>0</v>
      </c>
      <c r="K586" s="273"/>
      <c r="L586" s="274">
        <f t="shared" si="120"/>
        <v>0</v>
      </c>
      <c r="M586" s="275">
        <f t="shared" si="112"/>
        <v>0</v>
      </c>
      <c r="N586" s="272"/>
      <c r="O586" s="462"/>
      <c r="P586" s="271">
        <f t="shared" si="121"/>
        <v>0</v>
      </c>
    </row>
    <row r="587" spans="1:16" s="10" customFormat="1" ht="30" x14ac:dyDescent="0.3">
      <c r="A587" s="456"/>
      <c r="B587" s="18"/>
      <c r="C587" s="458">
        <v>4</v>
      </c>
      <c r="D587" s="428" t="s">
        <v>616</v>
      </c>
      <c r="E587" s="377" t="s">
        <v>463</v>
      </c>
      <c r="F587" s="378"/>
      <c r="G587" s="379"/>
      <c r="H587" s="380"/>
      <c r="I587" s="375">
        <f t="shared" si="119"/>
        <v>0</v>
      </c>
      <c r="K587" s="273"/>
      <c r="L587" s="274">
        <f t="shared" si="120"/>
        <v>0</v>
      </c>
      <c r="M587" s="275">
        <f t="shared" si="112"/>
        <v>0</v>
      </c>
      <c r="N587" s="272"/>
      <c r="O587" s="462"/>
      <c r="P587" s="271">
        <f t="shared" si="121"/>
        <v>0</v>
      </c>
    </row>
    <row r="588" spans="1:16" s="10" customFormat="1" ht="15.6" x14ac:dyDescent="0.3">
      <c r="A588" s="456"/>
      <c r="B588" s="18"/>
      <c r="C588" s="458">
        <v>5</v>
      </c>
      <c r="D588" s="428" t="s">
        <v>617</v>
      </c>
      <c r="E588" s="377" t="s">
        <v>21</v>
      </c>
      <c r="F588" s="378"/>
      <c r="G588" s="379"/>
      <c r="H588" s="380"/>
      <c r="I588" s="375">
        <f t="shared" si="119"/>
        <v>0</v>
      </c>
      <c r="K588" s="273"/>
      <c r="L588" s="274">
        <f t="shared" si="120"/>
        <v>0</v>
      </c>
      <c r="M588" s="275">
        <f t="shared" si="112"/>
        <v>0</v>
      </c>
      <c r="N588" s="272"/>
      <c r="O588" s="462"/>
      <c r="P588" s="271">
        <f t="shared" si="121"/>
        <v>0</v>
      </c>
    </row>
    <row r="589" spans="1:16" s="10" customFormat="1" ht="15.6" x14ac:dyDescent="0.3">
      <c r="A589" s="456"/>
      <c r="B589" s="18"/>
      <c r="C589" s="458">
        <v>6</v>
      </c>
      <c r="D589" s="428" t="s">
        <v>618</v>
      </c>
      <c r="E589" s="377" t="s">
        <v>26</v>
      </c>
      <c r="F589" s="378"/>
      <c r="G589" s="379"/>
      <c r="H589" s="380"/>
      <c r="I589" s="375">
        <f t="shared" si="119"/>
        <v>0</v>
      </c>
      <c r="K589" s="273"/>
      <c r="L589" s="274">
        <f t="shared" si="120"/>
        <v>0</v>
      </c>
      <c r="M589" s="275">
        <f t="shared" si="112"/>
        <v>0</v>
      </c>
      <c r="N589" s="272"/>
      <c r="O589" s="462"/>
      <c r="P589" s="271">
        <f t="shared" si="121"/>
        <v>0</v>
      </c>
    </row>
    <row r="590" spans="1:16" s="10" customFormat="1" ht="15.6" x14ac:dyDescent="0.3">
      <c r="A590" s="456"/>
      <c r="B590" s="18"/>
      <c r="C590" s="458">
        <v>7</v>
      </c>
      <c r="D590" s="428" t="s">
        <v>619</v>
      </c>
      <c r="E590" s="377" t="s">
        <v>26</v>
      </c>
      <c r="F590" s="378"/>
      <c r="G590" s="379"/>
      <c r="H590" s="380"/>
      <c r="I590" s="375">
        <f t="shared" si="119"/>
        <v>0</v>
      </c>
      <c r="K590" s="273"/>
      <c r="L590" s="274">
        <f t="shared" si="120"/>
        <v>0</v>
      </c>
      <c r="M590" s="275">
        <f t="shared" si="112"/>
        <v>0</v>
      </c>
      <c r="N590" s="272"/>
      <c r="O590" s="462"/>
      <c r="P590" s="271">
        <f t="shared" si="121"/>
        <v>0</v>
      </c>
    </row>
    <row r="591" spans="1:16" s="10" customFormat="1" ht="15.6" x14ac:dyDescent="0.3">
      <c r="A591" s="456"/>
      <c r="B591" s="18"/>
      <c r="C591" s="458">
        <v>8</v>
      </c>
      <c r="D591" s="428" t="s">
        <v>620</v>
      </c>
      <c r="E591" s="377" t="s">
        <v>27</v>
      </c>
      <c r="F591" s="378"/>
      <c r="G591" s="379"/>
      <c r="H591" s="380"/>
      <c r="I591" s="375">
        <f t="shared" si="119"/>
        <v>0</v>
      </c>
      <c r="K591" s="273"/>
      <c r="L591" s="274">
        <f t="shared" si="120"/>
        <v>0</v>
      </c>
      <c r="M591" s="275">
        <f t="shared" si="112"/>
        <v>0</v>
      </c>
      <c r="N591" s="272"/>
      <c r="O591" s="462"/>
      <c r="P591" s="271">
        <f t="shared" si="121"/>
        <v>0</v>
      </c>
    </row>
    <row r="592" spans="1:16" s="10" customFormat="1" ht="15.6" x14ac:dyDescent="0.25">
      <c r="A592" s="285"/>
      <c r="B592" s="285"/>
      <c r="C592" s="437"/>
      <c r="D592" s="406"/>
      <c r="E592" s="277"/>
      <c r="F592" s="278"/>
      <c r="G592" s="291"/>
      <c r="H592" s="287"/>
      <c r="I592" s="382"/>
      <c r="K592" s="313"/>
      <c r="L592" s="287"/>
      <c r="M592" s="382"/>
      <c r="N592" s="272"/>
      <c r="O592" s="463"/>
      <c r="P592" s="271"/>
    </row>
    <row r="593" spans="1:16" s="10" customFormat="1" ht="16.2" thickBot="1" x14ac:dyDescent="0.35">
      <c r="A593" s="383"/>
      <c r="B593" s="383"/>
      <c r="C593" s="455"/>
      <c r="D593" s="430" t="s">
        <v>43</v>
      </c>
      <c r="E593" s="13"/>
      <c r="F593" s="372"/>
      <c r="G593" s="373"/>
      <c r="H593" s="374"/>
      <c r="I593" s="384">
        <f>SUM(I549:I592)</f>
        <v>0</v>
      </c>
      <c r="K593" s="313"/>
      <c r="L593" s="287"/>
      <c r="M593" s="292">
        <f>SUM(M549:M592)</f>
        <v>0</v>
      </c>
      <c r="N593" s="272"/>
      <c r="O593" s="463"/>
      <c r="P593" s="292">
        <f>SUM(P549:P592)</f>
        <v>0</v>
      </c>
    </row>
    <row r="594" spans="1:16" s="10" customFormat="1" ht="15.6" x14ac:dyDescent="0.25">
      <c r="A594" s="285"/>
      <c r="B594" s="285"/>
      <c r="C594" s="437"/>
      <c r="D594" s="411"/>
      <c r="E594" s="370"/>
      <c r="F594" s="278"/>
      <c r="G594" s="291"/>
      <c r="H594" s="287"/>
      <c r="I594" s="330"/>
      <c r="K594" s="313"/>
      <c r="L594" s="287"/>
      <c r="M594" s="330"/>
      <c r="N594" s="272"/>
      <c r="O594" s="463"/>
      <c r="P594" s="271"/>
    </row>
    <row r="595" spans="1:16" s="10" customFormat="1" ht="15.6" x14ac:dyDescent="0.25">
      <c r="A595" s="369">
        <v>21</v>
      </c>
      <c r="B595" s="369"/>
      <c r="C595" s="437"/>
      <c r="D595" s="411" t="s">
        <v>621</v>
      </c>
      <c r="E595" s="370"/>
      <c r="F595" s="278"/>
      <c r="G595" s="291"/>
      <c r="H595" s="287"/>
      <c r="I595" s="271"/>
      <c r="K595" s="313"/>
      <c r="L595" s="287"/>
      <c r="M595" s="271"/>
      <c r="N595" s="272"/>
      <c r="O595" s="463"/>
      <c r="P595" s="271"/>
    </row>
    <row r="596" spans="1:16" s="10" customFormat="1" ht="15.6" x14ac:dyDescent="0.25">
      <c r="A596" s="369"/>
      <c r="B596" s="369"/>
      <c r="C596" s="437"/>
      <c r="D596" s="411"/>
      <c r="E596" s="370"/>
      <c r="F596" s="278"/>
      <c r="G596" s="291"/>
      <c r="H596" s="287"/>
      <c r="I596" s="294"/>
      <c r="K596" s="313"/>
      <c r="L596" s="287"/>
      <c r="M596" s="294"/>
      <c r="N596" s="272"/>
      <c r="O596" s="463"/>
      <c r="P596" s="271"/>
    </row>
    <row r="597" spans="1:16" s="10" customFormat="1" ht="30" x14ac:dyDescent="0.25">
      <c r="A597" s="371">
        <v>21</v>
      </c>
      <c r="B597" s="371">
        <v>1</v>
      </c>
      <c r="C597" s="455"/>
      <c r="D597" s="427" t="s">
        <v>622</v>
      </c>
      <c r="E597" s="13"/>
      <c r="F597" s="372"/>
      <c r="G597" s="373"/>
      <c r="H597" s="374"/>
      <c r="I597" s="375"/>
      <c r="K597" s="313"/>
      <c r="L597" s="374"/>
      <c r="M597" s="375"/>
      <c r="N597" s="272"/>
      <c r="O597" s="463"/>
      <c r="P597" s="271"/>
    </row>
    <row r="598" spans="1:16" s="10" customFormat="1" ht="15.6" x14ac:dyDescent="0.25">
      <c r="A598" s="371"/>
      <c r="B598" s="371"/>
      <c r="C598" s="455"/>
      <c r="D598" s="427"/>
      <c r="E598" s="13"/>
      <c r="F598" s="372"/>
      <c r="G598" s="373"/>
      <c r="H598" s="374"/>
      <c r="I598" s="376"/>
      <c r="K598" s="313"/>
      <c r="L598" s="374"/>
      <c r="M598" s="376"/>
      <c r="N598" s="272"/>
      <c r="O598" s="463"/>
      <c r="P598" s="271"/>
    </row>
    <row r="599" spans="1:16" s="10" customFormat="1" ht="17.399999999999999" x14ac:dyDescent="0.3">
      <c r="A599" s="456"/>
      <c r="B599" s="18"/>
      <c r="C599" s="458">
        <v>1</v>
      </c>
      <c r="D599" s="428" t="s">
        <v>623</v>
      </c>
      <c r="E599" s="377" t="s">
        <v>185</v>
      </c>
      <c r="F599" s="378"/>
      <c r="G599" s="379"/>
      <c r="H599" s="380"/>
      <c r="I599" s="375">
        <f t="shared" ref="I599:I608" si="122">H599*G599</f>
        <v>0</v>
      </c>
      <c r="K599" s="273"/>
      <c r="L599" s="274">
        <f t="shared" ref="L599:L608" si="123">G599+K599</f>
        <v>0</v>
      </c>
      <c r="M599" s="275">
        <f t="shared" si="112"/>
        <v>0</v>
      </c>
      <c r="N599" s="272"/>
      <c r="O599" s="462"/>
      <c r="P599" s="271">
        <f t="shared" ref="P599:P608" si="124">H599*O599</f>
        <v>0</v>
      </c>
    </row>
    <row r="600" spans="1:16" s="10" customFormat="1" ht="17.399999999999999" x14ac:dyDescent="0.3">
      <c r="A600" s="456"/>
      <c r="B600" s="18"/>
      <c r="C600" s="457" t="s">
        <v>99</v>
      </c>
      <c r="D600" s="428" t="s">
        <v>624</v>
      </c>
      <c r="E600" s="377" t="s">
        <v>185</v>
      </c>
      <c r="F600" s="378"/>
      <c r="G600" s="379"/>
      <c r="H600" s="380"/>
      <c r="I600" s="375">
        <f t="shared" si="122"/>
        <v>0</v>
      </c>
      <c r="K600" s="273"/>
      <c r="L600" s="274">
        <f t="shared" si="123"/>
        <v>0</v>
      </c>
      <c r="M600" s="275">
        <f t="shared" si="112"/>
        <v>0</v>
      </c>
      <c r="N600" s="272"/>
      <c r="O600" s="462"/>
      <c r="P600" s="271">
        <f t="shared" si="124"/>
        <v>0</v>
      </c>
    </row>
    <row r="601" spans="1:16" s="10" customFormat="1" ht="17.399999999999999" x14ac:dyDescent="0.3">
      <c r="A601" s="456"/>
      <c r="B601" s="18"/>
      <c r="C601" s="457" t="s">
        <v>100</v>
      </c>
      <c r="D601" s="428" t="s">
        <v>625</v>
      </c>
      <c r="E601" s="377" t="s">
        <v>185</v>
      </c>
      <c r="F601" s="378"/>
      <c r="G601" s="379"/>
      <c r="H601" s="380"/>
      <c r="I601" s="375">
        <f t="shared" si="122"/>
        <v>0</v>
      </c>
      <c r="K601" s="273"/>
      <c r="L601" s="274">
        <f t="shared" si="123"/>
        <v>0</v>
      </c>
      <c r="M601" s="275">
        <f t="shared" si="112"/>
        <v>0</v>
      </c>
      <c r="N601" s="272"/>
      <c r="O601" s="462"/>
      <c r="P601" s="271">
        <f t="shared" si="124"/>
        <v>0</v>
      </c>
    </row>
    <row r="602" spans="1:16" s="10" customFormat="1" ht="17.399999999999999" x14ac:dyDescent="0.3">
      <c r="A602" s="456"/>
      <c r="B602" s="18"/>
      <c r="C602" s="457" t="s">
        <v>101</v>
      </c>
      <c r="D602" s="428" t="s">
        <v>626</v>
      </c>
      <c r="E602" s="377" t="s">
        <v>185</v>
      </c>
      <c r="F602" s="378"/>
      <c r="G602" s="379"/>
      <c r="H602" s="380"/>
      <c r="I602" s="375">
        <f t="shared" si="122"/>
        <v>0</v>
      </c>
      <c r="K602" s="273"/>
      <c r="L602" s="274">
        <f t="shared" si="123"/>
        <v>0</v>
      </c>
      <c r="M602" s="275">
        <f t="shared" si="112"/>
        <v>0</v>
      </c>
      <c r="N602" s="272"/>
      <c r="O602" s="462"/>
      <c r="P602" s="271">
        <f t="shared" si="124"/>
        <v>0</v>
      </c>
    </row>
    <row r="603" spans="1:16" s="10" customFormat="1" ht="17.399999999999999" x14ac:dyDescent="0.3">
      <c r="A603" s="456"/>
      <c r="B603" s="18"/>
      <c r="C603" s="457" t="s">
        <v>102</v>
      </c>
      <c r="D603" s="428" t="s">
        <v>627</v>
      </c>
      <c r="E603" s="377" t="s">
        <v>185</v>
      </c>
      <c r="F603" s="378"/>
      <c r="G603" s="379"/>
      <c r="H603" s="380"/>
      <c r="I603" s="375">
        <f t="shared" si="122"/>
        <v>0</v>
      </c>
      <c r="K603" s="273"/>
      <c r="L603" s="274">
        <f t="shared" si="123"/>
        <v>0</v>
      </c>
      <c r="M603" s="275">
        <f t="shared" si="112"/>
        <v>0</v>
      </c>
      <c r="N603" s="272"/>
      <c r="O603" s="462"/>
      <c r="P603" s="271">
        <f t="shared" si="124"/>
        <v>0</v>
      </c>
    </row>
    <row r="604" spans="1:16" s="10" customFormat="1" ht="17.399999999999999" x14ac:dyDescent="0.3">
      <c r="A604" s="456"/>
      <c r="B604" s="18"/>
      <c r="C604" s="457" t="s">
        <v>119</v>
      </c>
      <c r="D604" s="428" t="s">
        <v>628</v>
      </c>
      <c r="E604" s="377" t="s">
        <v>185</v>
      </c>
      <c r="F604" s="378"/>
      <c r="G604" s="379"/>
      <c r="H604" s="380"/>
      <c r="I604" s="375">
        <f t="shared" si="122"/>
        <v>0</v>
      </c>
      <c r="K604" s="273"/>
      <c r="L604" s="274">
        <f t="shared" si="123"/>
        <v>0</v>
      </c>
      <c r="M604" s="275">
        <f t="shared" si="112"/>
        <v>0</v>
      </c>
      <c r="N604" s="272"/>
      <c r="O604" s="462"/>
      <c r="P604" s="271">
        <f t="shared" si="124"/>
        <v>0</v>
      </c>
    </row>
    <row r="605" spans="1:16" s="10" customFormat="1" ht="17.399999999999999" x14ac:dyDescent="0.3">
      <c r="A605" s="456"/>
      <c r="B605" s="18"/>
      <c r="C605" s="457" t="s">
        <v>104</v>
      </c>
      <c r="D605" s="428" t="s">
        <v>629</v>
      </c>
      <c r="E605" s="377" t="s">
        <v>185</v>
      </c>
      <c r="F605" s="378"/>
      <c r="G605" s="379"/>
      <c r="H605" s="380"/>
      <c r="I605" s="375">
        <f t="shared" si="122"/>
        <v>0</v>
      </c>
      <c r="K605" s="273"/>
      <c r="L605" s="274">
        <f t="shared" si="123"/>
        <v>0</v>
      </c>
      <c r="M605" s="275">
        <f t="shared" si="112"/>
        <v>0</v>
      </c>
      <c r="N605" s="272"/>
      <c r="O605" s="462"/>
      <c r="P605" s="271">
        <f t="shared" si="124"/>
        <v>0</v>
      </c>
    </row>
    <row r="606" spans="1:16" s="10" customFormat="1" ht="17.399999999999999" x14ac:dyDescent="0.3">
      <c r="A606" s="456"/>
      <c r="B606" s="18"/>
      <c r="C606" s="457" t="s">
        <v>105</v>
      </c>
      <c r="D606" s="428" t="s">
        <v>630</v>
      </c>
      <c r="E606" s="377" t="s">
        <v>185</v>
      </c>
      <c r="F606" s="378"/>
      <c r="G606" s="379"/>
      <c r="H606" s="380"/>
      <c r="I606" s="375">
        <f t="shared" si="122"/>
        <v>0</v>
      </c>
      <c r="K606" s="273"/>
      <c r="L606" s="274">
        <f t="shared" si="123"/>
        <v>0</v>
      </c>
      <c r="M606" s="275">
        <f t="shared" si="112"/>
        <v>0</v>
      </c>
      <c r="N606" s="272"/>
      <c r="O606" s="462"/>
      <c r="P606" s="271">
        <f t="shared" si="124"/>
        <v>0</v>
      </c>
    </row>
    <row r="607" spans="1:16" s="10" customFormat="1" ht="17.399999999999999" x14ac:dyDescent="0.3">
      <c r="A607" s="456"/>
      <c r="B607" s="18"/>
      <c r="C607" s="457" t="s">
        <v>106</v>
      </c>
      <c r="D607" s="428" t="s">
        <v>631</v>
      </c>
      <c r="E607" s="377" t="s">
        <v>185</v>
      </c>
      <c r="F607" s="378"/>
      <c r="G607" s="379"/>
      <c r="H607" s="380"/>
      <c r="I607" s="375">
        <f t="shared" si="122"/>
        <v>0</v>
      </c>
      <c r="K607" s="273"/>
      <c r="L607" s="274">
        <f t="shared" si="123"/>
        <v>0</v>
      </c>
      <c r="M607" s="275">
        <f t="shared" si="112"/>
        <v>0</v>
      </c>
      <c r="N607" s="272"/>
      <c r="O607" s="462"/>
      <c r="P607" s="271">
        <f t="shared" si="124"/>
        <v>0</v>
      </c>
    </row>
    <row r="608" spans="1:16" s="10" customFormat="1" ht="15.6" x14ac:dyDescent="0.3">
      <c r="A608" s="456"/>
      <c r="B608" s="18"/>
      <c r="C608" s="457" t="s">
        <v>107</v>
      </c>
      <c r="D608" s="428" t="s">
        <v>632</v>
      </c>
      <c r="E608" s="377" t="s">
        <v>29</v>
      </c>
      <c r="F608" s="378"/>
      <c r="G608" s="379"/>
      <c r="H608" s="380"/>
      <c r="I608" s="375">
        <f t="shared" si="122"/>
        <v>0</v>
      </c>
      <c r="K608" s="273"/>
      <c r="L608" s="274">
        <f t="shared" si="123"/>
        <v>0</v>
      </c>
      <c r="M608" s="275">
        <f t="shared" si="112"/>
        <v>0</v>
      </c>
      <c r="N608" s="272"/>
      <c r="O608" s="462"/>
      <c r="P608" s="271">
        <f t="shared" si="124"/>
        <v>0</v>
      </c>
    </row>
    <row r="609" spans="1:16" s="10" customFormat="1" ht="15.6" x14ac:dyDescent="0.25">
      <c r="A609" s="285"/>
      <c r="B609" s="285"/>
      <c r="C609" s="437"/>
      <c r="D609" s="406"/>
      <c r="E609" s="277"/>
      <c r="F609" s="278"/>
      <c r="G609" s="291"/>
      <c r="H609" s="287"/>
      <c r="I609" s="382"/>
      <c r="K609" s="313"/>
      <c r="L609" s="274"/>
      <c r="M609" s="275">
        <f t="shared" si="112"/>
        <v>0</v>
      </c>
      <c r="N609" s="272"/>
      <c r="O609" s="463"/>
      <c r="P609" s="271"/>
    </row>
    <row r="610" spans="1:16" s="10" customFormat="1" ht="15.6" x14ac:dyDescent="0.25">
      <c r="A610" s="371">
        <v>21</v>
      </c>
      <c r="B610" s="371">
        <v>2</v>
      </c>
      <c r="C610" s="455"/>
      <c r="D610" s="427" t="s">
        <v>633</v>
      </c>
      <c r="E610" s="13"/>
      <c r="F610" s="372"/>
      <c r="G610" s="373"/>
      <c r="H610" s="374"/>
      <c r="I610" s="375"/>
      <c r="K610" s="313"/>
      <c r="L610" s="274"/>
      <c r="M610" s="275">
        <f t="shared" si="112"/>
        <v>0</v>
      </c>
      <c r="N610" s="272"/>
      <c r="O610" s="463"/>
      <c r="P610" s="271"/>
    </row>
    <row r="611" spans="1:16" s="10" customFormat="1" ht="15.6" x14ac:dyDescent="0.25">
      <c r="A611" s="371"/>
      <c r="B611" s="371"/>
      <c r="C611" s="455"/>
      <c r="D611" s="427"/>
      <c r="E611" s="13"/>
      <c r="F611" s="372"/>
      <c r="G611" s="373"/>
      <c r="H611" s="374"/>
      <c r="I611" s="376"/>
      <c r="K611" s="313"/>
      <c r="L611" s="274"/>
      <c r="M611" s="275">
        <f t="shared" si="112"/>
        <v>0</v>
      </c>
      <c r="N611" s="272"/>
      <c r="O611" s="463"/>
      <c r="P611" s="271"/>
    </row>
    <row r="612" spans="1:16" s="10" customFormat="1" ht="15.6" x14ac:dyDescent="0.3">
      <c r="A612" s="456"/>
      <c r="B612" s="18"/>
      <c r="C612" s="458">
        <v>1</v>
      </c>
      <c r="D612" s="428" t="s">
        <v>634</v>
      </c>
      <c r="E612" s="377" t="s">
        <v>463</v>
      </c>
      <c r="F612" s="378"/>
      <c r="G612" s="379"/>
      <c r="H612" s="380"/>
      <c r="I612" s="375">
        <f t="shared" ref="I612:I618" si="125">H612*G612</f>
        <v>0</v>
      </c>
      <c r="K612" s="273"/>
      <c r="L612" s="274">
        <f t="shared" ref="L612:L618" si="126">G612+K612</f>
        <v>0</v>
      </c>
      <c r="M612" s="275">
        <f t="shared" si="112"/>
        <v>0</v>
      </c>
      <c r="N612" s="272"/>
      <c r="O612" s="462"/>
      <c r="P612" s="271">
        <f t="shared" ref="P612:P618" si="127">H612*O612</f>
        <v>0</v>
      </c>
    </row>
    <row r="613" spans="1:16" s="10" customFormat="1" ht="15.6" x14ac:dyDescent="0.3">
      <c r="A613" s="456"/>
      <c r="B613" s="18"/>
      <c r="C613" s="457" t="s">
        <v>99</v>
      </c>
      <c r="D613" s="428" t="s">
        <v>635</v>
      </c>
      <c r="E613" s="377" t="s">
        <v>463</v>
      </c>
      <c r="F613" s="378"/>
      <c r="G613" s="379"/>
      <c r="H613" s="380"/>
      <c r="I613" s="375">
        <f t="shared" si="125"/>
        <v>0</v>
      </c>
      <c r="K613" s="273"/>
      <c r="L613" s="274">
        <f t="shared" si="126"/>
        <v>0</v>
      </c>
      <c r="M613" s="275">
        <f t="shared" si="112"/>
        <v>0</v>
      </c>
      <c r="N613" s="272"/>
      <c r="O613" s="462"/>
      <c r="P613" s="271">
        <f t="shared" si="127"/>
        <v>0</v>
      </c>
    </row>
    <row r="614" spans="1:16" s="10" customFormat="1" ht="15.6" x14ac:dyDescent="0.3">
      <c r="A614" s="456"/>
      <c r="B614" s="18"/>
      <c r="C614" s="457" t="s">
        <v>100</v>
      </c>
      <c r="D614" s="428" t="s">
        <v>636</v>
      </c>
      <c r="E614" s="377" t="s">
        <v>26</v>
      </c>
      <c r="F614" s="378"/>
      <c r="G614" s="379"/>
      <c r="H614" s="380"/>
      <c r="I614" s="375">
        <f t="shared" si="125"/>
        <v>0</v>
      </c>
      <c r="K614" s="273"/>
      <c r="L614" s="274">
        <f t="shared" si="126"/>
        <v>0</v>
      </c>
      <c r="M614" s="275">
        <f t="shared" si="112"/>
        <v>0</v>
      </c>
      <c r="N614" s="272"/>
      <c r="O614" s="462"/>
      <c r="P614" s="271">
        <f t="shared" si="127"/>
        <v>0</v>
      </c>
    </row>
    <row r="615" spans="1:16" s="10" customFormat="1" ht="15.6" x14ac:dyDescent="0.3">
      <c r="A615" s="456"/>
      <c r="B615" s="18"/>
      <c r="C615" s="457" t="s">
        <v>101</v>
      </c>
      <c r="D615" s="428" t="s">
        <v>637</v>
      </c>
      <c r="E615" s="377" t="s">
        <v>463</v>
      </c>
      <c r="F615" s="378"/>
      <c r="G615" s="379"/>
      <c r="H615" s="380"/>
      <c r="I615" s="375">
        <f t="shared" si="125"/>
        <v>0</v>
      </c>
      <c r="K615" s="273"/>
      <c r="L615" s="274">
        <f t="shared" si="126"/>
        <v>0</v>
      </c>
      <c r="M615" s="275">
        <f t="shared" si="112"/>
        <v>0</v>
      </c>
      <c r="N615" s="272"/>
      <c r="O615" s="462"/>
      <c r="P615" s="271">
        <f t="shared" si="127"/>
        <v>0</v>
      </c>
    </row>
    <row r="616" spans="1:16" s="10" customFormat="1" ht="15.6" x14ac:dyDescent="0.3">
      <c r="A616" s="456"/>
      <c r="B616" s="18"/>
      <c r="C616" s="457" t="s">
        <v>102</v>
      </c>
      <c r="D616" s="428" t="s">
        <v>638</v>
      </c>
      <c r="E616" s="377" t="s">
        <v>463</v>
      </c>
      <c r="F616" s="378"/>
      <c r="G616" s="379"/>
      <c r="H616" s="380"/>
      <c r="I616" s="375">
        <f t="shared" si="125"/>
        <v>0</v>
      </c>
      <c r="K616" s="273"/>
      <c r="L616" s="274">
        <f t="shared" si="126"/>
        <v>0</v>
      </c>
      <c r="M616" s="275">
        <f t="shared" si="112"/>
        <v>0</v>
      </c>
      <c r="N616" s="272"/>
      <c r="O616" s="462"/>
      <c r="P616" s="271">
        <f t="shared" si="127"/>
        <v>0</v>
      </c>
    </row>
    <row r="617" spans="1:16" s="10" customFormat="1" ht="15.6" x14ac:dyDescent="0.3">
      <c r="A617" s="456"/>
      <c r="B617" s="18"/>
      <c r="C617" s="457" t="s">
        <v>119</v>
      </c>
      <c r="D617" s="428" t="s">
        <v>639</v>
      </c>
      <c r="E617" s="377" t="s">
        <v>26</v>
      </c>
      <c r="F617" s="378"/>
      <c r="G617" s="379"/>
      <c r="H617" s="380"/>
      <c r="I617" s="375">
        <f t="shared" si="125"/>
        <v>0</v>
      </c>
      <c r="K617" s="273"/>
      <c r="L617" s="274">
        <f t="shared" si="126"/>
        <v>0</v>
      </c>
      <c r="M617" s="275">
        <f t="shared" si="112"/>
        <v>0</v>
      </c>
      <c r="N617" s="272"/>
      <c r="O617" s="462"/>
      <c r="P617" s="271">
        <f t="shared" si="127"/>
        <v>0</v>
      </c>
    </row>
    <row r="618" spans="1:16" s="10" customFormat="1" ht="15.6" x14ac:dyDescent="0.3">
      <c r="A618" s="456"/>
      <c r="B618" s="18"/>
      <c r="C618" s="457" t="s">
        <v>104</v>
      </c>
      <c r="D618" s="428" t="s">
        <v>640</v>
      </c>
      <c r="E618" s="377" t="s">
        <v>463</v>
      </c>
      <c r="F618" s="378"/>
      <c r="G618" s="379"/>
      <c r="H618" s="380"/>
      <c r="I618" s="375">
        <f t="shared" si="125"/>
        <v>0</v>
      </c>
      <c r="K618" s="273"/>
      <c r="L618" s="274">
        <f t="shared" si="126"/>
        <v>0</v>
      </c>
      <c r="M618" s="275">
        <f t="shared" si="112"/>
        <v>0</v>
      </c>
      <c r="N618" s="272"/>
      <c r="O618" s="462"/>
      <c r="P618" s="271">
        <f t="shared" si="127"/>
        <v>0</v>
      </c>
    </row>
    <row r="619" spans="1:16" s="10" customFormat="1" ht="15.6" x14ac:dyDescent="0.25">
      <c r="A619" s="285"/>
      <c r="B619" s="285"/>
      <c r="C619" s="437"/>
      <c r="D619" s="406"/>
      <c r="E619" s="277"/>
      <c r="F619" s="278"/>
      <c r="G619" s="291"/>
      <c r="H619" s="287"/>
      <c r="I619" s="382"/>
      <c r="K619" s="313"/>
      <c r="L619" s="274"/>
      <c r="M619" s="275">
        <f t="shared" si="112"/>
        <v>0</v>
      </c>
      <c r="N619" s="272"/>
      <c r="O619" s="463"/>
      <c r="P619" s="271"/>
    </row>
    <row r="620" spans="1:16" s="10" customFormat="1" ht="15.6" x14ac:dyDescent="0.25">
      <c r="A620" s="371">
        <v>21</v>
      </c>
      <c r="B620" s="371">
        <v>3</v>
      </c>
      <c r="C620" s="455"/>
      <c r="D620" s="427" t="s">
        <v>641</v>
      </c>
      <c r="E620" s="13"/>
      <c r="F620" s="372"/>
      <c r="G620" s="373"/>
      <c r="H620" s="374"/>
      <c r="I620" s="375"/>
      <c r="K620" s="313"/>
      <c r="L620" s="274"/>
      <c r="M620" s="275">
        <f t="shared" si="112"/>
        <v>0</v>
      </c>
      <c r="N620" s="272"/>
      <c r="O620" s="463"/>
      <c r="P620" s="271"/>
    </row>
    <row r="621" spans="1:16" s="10" customFormat="1" ht="15.6" x14ac:dyDescent="0.25">
      <c r="A621" s="371"/>
      <c r="B621" s="371"/>
      <c r="C621" s="455"/>
      <c r="D621" s="427"/>
      <c r="E621" s="13"/>
      <c r="F621" s="372"/>
      <c r="G621" s="373"/>
      <c r="H621" s="374"/>
      <c r="I621" s="376"/>
      <c r="K621" s="313"/>
      <c r="L621" s="274"/>
      <c r="M621" s="275">
        <f t="shared" si="112"/>
        <v>0</v>
      </c>
      <c r="N621" s="272"/>
      <c r="O621" s="463"/>
      <c r="P621" s="271"/>
    </row>
    <row r="622" spans="1:16" s="10" customFormat="1" ht="15.6" x14ac:dyDescent="0.3">
      <c r="A622" s="456"/>
      <c r="B622" s="18"/>
      <c r="C622" s="458">
        <v>1</v>
      </c>
      <c r="D622" s="428" t="s">
        <v>642</v>
      </c>
      <c r="E622" s="377" t="s">
        <v>21</v>
      </c>
      <c r="F622" s="378"/>
      <c r="G622" s="379"/>
      <c r="H622" s="380"/>
      <c r="I622" s="375">
        <f t="shared" ref="I622" si="128">H622*G622</f>
        <v>0</v>
      </c>
      <c r="K622" s="273"/>
      <c r="L622" s="274">
        <f t="shared" ref="L622" si="129">G622+K622</f>
        <v>0</v>
      </c>
      <c r="M622" s="275">
        <f t="shared" si="112"/>
        <v>0</v>
      </c>
      <c r="N622" s="272"/>
      <c r="O622" s="462"/>
      <c r="P622" s="271">
        <f t="shared" ref="P622" si="130">H622*O622</f>
        <v>0</v>
      </c>
    </row>
    <row r="623" spans="1:16" s="10" customFormat="1" ht="15.6" x14ac:dyDescent="0.25">
      <c r="A623" s="285"/>
      <c r="B623" s="285"/>
      <c r="C623" s="437"/>
      <c r="D623" s="406"/>
      <c r="E623" s="277"/>
      <c r="F623" s="278"/>
      <c r="G623" s="291"/>
      <c r="H623" s="287"/>
      <c r="I623" s="382"/>
      <c r="K623" s="289"/>
      <c r="L623" s="287"/>
      <c r="M623" s="382"/>
      <c r="N623" s="272"/>
      <c r="O623" s="465"/>
      <c r="P623" s="271"/>
    </row>
    <row r="624" spans="1:16" s="10" customFormat="1" ht="16.2" thickBot="1" x14ac:dyDescent="0.35">
      <c r="A624" s="383"/>
      <c r="B624" s="383"/>
      <c r="C624" s="455"/>
      <c r="D624" s="430" t="s">
        <v>43</v>
      </c>
      <c r="E624" s="13"/>
      <c r="F624" s="372"/>
      <c r="G624" s="373"/>
      <c r="H624" s="374"/>
      <c r="I624" s="384">
        <f>SUM(I597:I623)</f>
        <v>0</v>
      </c>
      <c r="K624" s="401"/>
      <c r="L624" s="374"/>
      <c r="M624" s="384">
        <f>SUM(M597:M623)</f>
        <v>0</v>
      </c>
      <c r="N624" s="272"/>
      <c r="O624" s="470"/>
      <c r="P624" s="384">
        <f>SUM(P597:P623)</f>
        <v>0</v>
      </c>
    </row>
    <row r="625" spans="1:16" s="10" customFormat="1" ht="15.6" x14ac:dyDescent="0.25">
      <c r="A625" s="285"/>
      <c r="B625" s="285"/>
      <c r="C625" s="437"/>
      <c r="D625" s="411"/>
      <c r="E625" s="370"/>
      <c r="F625" s="278"/>
      <c r="G625" s="291"/>
      <c r="H625" s="287"/>
      <c r="I625" s="330"/>
      <c r="K625" s="289"/>
      <c r="L625" s="287"/>
      <c r="M625" s="330"/>
      <c r="N625" s="272"/>
      <c r="O625" s="465"/>
      <c r="P625" s="271"/>
    </row>
    <row r="626" spans="1:16" s="10" customFormat="1" ht="15.6" x14ac:dyDescent="0.3">
      <c r="A626" s="383">
        <v>22</v>
      </c>
      <c r="B626" s="383"/>
      <c r="C626" s="455"/>
      <c r="D626" s="430" t="s">
        <v>643</v>
      </c>
      <c r="E626" s="13"/>
      <c r="F626" s="372"/>
      <c r="G626" s="373"/>
      <c r="H626" s="374"/>
      <c r="I626" s="375"/>
      <c r="K626" s="401"/>
      <c r="L626" s="374"/>
      <c r="M626" s="375"/>
      <c r="N626" s="272"/>
      <c r="O626" s="470"/>
      <c r="P626" s="271"/>
    </row>
    <row r="627" spans="1:16" s="10" customFormat="1" ht="15.6" x14ac:dyDescent="0.3">
      <c r="A627" s="383"/>
      <c r="B627" s="383"/>
      <c r="C627" s="455"/>
      <c r="D627" s="430"/>
      <c r="E627" s="13"/>
      <c r="F627" s="372"/>
      <c r="G627" s="373"/>
      <c r="H627" s="374"/>
      <c r="I627" s="385"/>
      <c r="K627" s="401"/>
      <c r="L627" s="374"/>
      <c r="M627" s="385"/>
      <c r="N627" s="272"/>
      <c r="O627" s="470"/>
      <c r="P627" s="271"/>
    </row>
    <row r="628" spans="1:16" s="10" customFormat="1" ht="15.6" x14ac:dyDescent="0.25">
      <c r="A628" s="371">
        <v>22</v>
      </c>
      <c r="B628" s="371">
        <v>1</v>
      </c>
      <c r="C628" s="455"/>
      <c r="D628" s="427" t="s">
        <v>644</v>
      </c>
      <c r="E628" s="13"/>
      <c r="F628" s="372"/>
      <c r="G628" s="373"/>
      <c r="H628" s="374"/>
      <c r="I628" s="375"/>
      <c r="K628" s="401"/>
      <c r="L628" s="374"/>
      <c r="M628" s="375"/>
      <c r="N628" s="272"/>
      <c r="O628" s="470"/>
      <c r="P628" s="271"/>
    </row>
    <row r="629" spans="1:16" s="10" customFormat="1" ht="15.6" x14ac:dyDescent="0.25">
      <c r="A629" s="371"/>
      <c r="B629" s="371"/>
      <c r="C629" s="455"/>
      <c r="D629" s="427"/>
      <c r="E629" s="13"/>
      <c r="F629" s="372"/>
      <c r="G629" s="373"/>
      <c r="H629" s="374"/>
      <c r="I629" s="376"/>
      <c r="K629" s="401"/>
      <c r="L629" s="374"/>
      <c r="M629" s="376"/>
      <c r="N629" s="272"/>
      <c r="O629" s="470"/>
      <c r="P629" s="271"/>
    </row>
    <row r="630" spans="1:16" s="10" customFormat="1" ht="15.6" x14ac:dyDescent="0.3">
      <c r="A630" s="456"/>
      <c r="B630" s="18"/>
      <c r="C630" s="458">
        <v>1</v>
      </c>
      <c r="D630" s="428" t="s">
        <v>645</v>
      </c>
      <c r="E630" s="377" t="s">
        <v>27</v>
      </c>
      <c r="F630" s="378"/>
      <c r="G630" s="386"/>
      <c r="H630" s="380"/>
      <c r="I630" s="375">
        <f t="shared" ref="I630:I640" si="131">H630*G630</f>
        <v>0</v>
      </c>
      <c r="K630" s="273"/>
      <c r="L630" s="274">
        <f t="shared" ref="L630:L640" si="132">G630+K630</f>
        <v>0</v>
      </c>
      <c r="M630" s="275">
        <f t="shared" ref="M630:M640" si="133">H630*L630</f>
        <v>0</v>
      </c>
      <c r="N630" s="272"/>
      <c r="O630" s="462"/>
      <c r="P630" s="271">
        <f t="shared" ref="P630:P640" si="134">H630*O630</f>
        <v>0</v>
      </c>
    </row>
    <row r="631" spans="1:16" s="10" customFormat="1" ht="15.6" x14ac:dyDescent="0.3">
      <c r="A631" s="456"/>
      <c r="B631" s="18"/>
      <c r="C631" s="458">
        <v>2</v>
      </c>
      <c r="D631" s="428" t="s">
        <v>646</v>
      </c>
      <c r="E631" s="377" t="s">
        <v>27</v>
      </c>
      <c r="F631" s="378"/>
      <c r="G631" s="386"/>
      <c r="H631" s="380"/>
      <c r="I631" s="375">
        <f t="shared" si="131"/>
        <v>0</v>
      </c>
      <c r="K631" s="273"/>
      <c r="L631" s="274">
        <f t="shared" si="132"/>
        <v>0</v>
      </c>
      <c r="M631" s="275">
        <f t="shared" si="133"/>
        <v>0</v>
      </c>
      <c r="N631" s="272"/>
      <c r="O631" s="462"/>
      <c r="P631" s="271">
        <f t="shared" si="134"/>
        <v>0</v>
      </c>
    </row>
    <row r="632" spans="1:16" s="10" customFormat="1" ht="15.6" x14ac:dyDescent="0.3">
      <c r="A632" s="456"/>
      <c r="B632" s="18"/>
      <c r="C632" s="458">
        <v>3</v>
      </c>
      <c r="D632" s="428" t="s">
        <v>647</v>
      </c>
      <c r="E632" s="377" t="s">
        <v>27</v>
      </c>
      <c r="F632" s="378"/>
      <c r="G632" s="386"/>
      <c r="H632" s="380"/>
      <c r="I632" s="375">
        <f t="shared" si="131"/>
        <v>0</v>
      </c>
      <c r="K632" s="273"/>
      <c r="L632" s="274">
        <f t="shared" si="132"/>
        <v>0</v>
      </c>
      <c r="M632" s="275">
        <f t="shared" si="133"/>
        <v>0</v>
      </c>
      <c r="N632" s="272"/>
      <c r="O632" s="462"/>
      <c r="P632" s="271">
        <f t="shared" si="134"/>
        <v>0</v>
      </c>
    </row>
    <row r="633" spans="1:16" s="10" customFormat="1" ht="15.6" x14ac:dyDescent="0.3">
      <c r="A633" s="456"/>
      <c r="B633" s="18"/>
      <c r="C633" s="458">
        <v>4</v>
      </c>
      <c r="D633" s="428" t="s">
        <v>648</v>
      </c>
      <c r="E633" s="377" t="s">
        <v>27</v>
      </c>
      <c r="F633" s="378"/>
      <c r="G633" s="386"/>
      <c r="H633" s="380"/>
      <c r="I633" s="375">
        <f t="shared" si="131"/>
        <v>0</v>
      </c>
      <c r="K633" s="273"/>
      <c r="L633" s="274">
        <f t="shared" si="132"/>
        <v>0</v>
      </c>
      <c r="M633" s="275">
        <f t="shared" si="133"/>
        <v>0</v>
      </c>
      <c r="N633" s="272"/>
      <c r="O633" s="462"/>
      <c r="P633" s="271">
        <f t="shared" si="134"/>
        <v>0</v>
      </c>
    </row>
    <row r="634" spans="1:16" s="10" customFormat="1" ht="15.6" x14ac:dyDescent="0.3">
      <c r="A634" s="456"/>
      <c r="B634" s="18"/>
      <c r="C634" s="458">
        <v>5</v>
      </c>
      <c r="D634" s="428" t="s">
        <v>649</v>
      </c>
      <c r="E634" s="377" t="s">
        <v>27</v>
      </c>
      <c r="F634" s="378"/>
      <c r="G634" s="386"/>
      <c r="H634" s="380"/>
      <c r="I634" s="375">
        <f t="shared" si="131"/>
        <v>0</v>
      </c>
      <c r="K634" s="273"/>
      <c r="L634" s="274">
        <f t="shared" si="132"/>
        <v>0</v>
      </c>
      <c r="M634" s="275">
        <f t="shared" si="133"/>
        <v>0</v>
      </c>
      <c r="N634" s="272"/>
      <c r="O634" s="462"/>
      <c r="P634" s="271">
        <f t="shared" si="134"/>
        <v>0</v>
      </c>
    </row>
    <row r="635" spans="1:16" s="10" customFormat="1" ht="30" x14ac:dyDescent="0.3">
      <c r="A635" s="456"/>
      <c r="B635" s="18"/>
      <c r="C635" s="458">
        <v>8</v>
      </c>
      <c r="D635" s="428" t="s">
        <v>650</v>
      </c>
      <c r="E635" s="377" t="s">
        <v>27</v>
      </c>
      <c r="F635" s="378"/>
      <c r="G635" s="386"/>
      <c r="H635" s="380"/>
      <c r="I635" s="375">
        <f t="shared" si="131"/>
        <v>0</v>
      </c>
      <c r="K635" s="273"/>
      <c r="L635" s="274">
        <f t="shared" si="132"/>
        <v>0</v>
      </c>
      <c r="M635" s="275">
        <f t="shared" si="133"/>
        <v>0</v>
      </c>
      <c r="N635" s="272"/>
      <c r="O635" s="462"/>
      <c r="P635" s="271">
        <f t="shared" si="134"/>
        <v>0</v>
      </c>
    </row>
    <row r="636" spans="1:16" s="10" customFormat="1" ht="15.6" x14ac:dyDescent="0.3">
      <c r="A636" s="456"/>
      <c r="B636" s="18"/>
      <c r="C636" s="458">
        <v>9</v>
      </c>
      <c r="D636" s="428" t="s">
        <v>651</v>
      </c>
      <c r="E636" s="377" t="s">
        <v>27</v>
      </c>
      <c r="F636" s="378"/>
      <c r="G636" s="386"/>
      <c r="H636" s="380"/>
      <c r="I636" s="375">
        <f t="shared" si="131"/>
        <v>0</v>
      </c>
      <c r="K636" s="273"/>
      <c r="L636" s="274">
        <f t="shared" si="132"/>
        <v>0</v>
      </c>
      <c r="M636" s="275">
        <f t="shared" si="133"/>
        <v>0</v>
      </c>
      <c r="N636" s="272"/>
      <c r="O636" s="462"/>
      <c r="P636" s="271">
        <f t="shared" si="134"/>
        <v>0</v>
      </c>
    </row>
    <row r="637" spans="1:16" s="10" customFormat="1" ht="30" x14ac:dyDescent="0.3">
      <c r="A637" s="456"/>
      <c r="B637" s="18"/>
      <c r="C637" s="458">
        <v>10</v>
      </c>
      <c r="D637" s="428" t="s">
        <v>652</v>
      </c>
      <c r="E637" s="377" t="s">
        <v>27</v>
      </c>
      <c r="F637" s="378"/>
      <c r="G637" s="386"/>
      <c r="H637" s="380"/>
      <c r="I637" s="375">
        <f t="shared" si="131"/>
        <v>0</v>
      </c>
      <c r="K637" s="273"/>
      <c r="L637" s="274">
        <f t="shared" si="132"/>
        <v>0</v>
      </c>
      <c r="M637" s="275">
        <f t="shared" si="133"/>
        <v>0</v>
      </c>
      <c r="N637" s="272"/>
      <c r="O637" s="462"/>
      <c r="P637" s="271">
        <f t="shared" si="134"/>
        <v>0</v>
      </c>
    </row>
    <row r="638" spans="1:16" s="10" customFormat="1" ht="15.6" x14ac:dyDescent="0.3">
      <c r="A638" s="456"/>
      <c r="B638" s="18"/>
      <c r="C638" s="458">
        <v>11</v>
      </c>
      <c r="D638" s="428" t="s">
        <v>653</v>
      </c>
      <c r="E638" s="377" t="s">
        <v>27</v>
      </c>
      <c r="F638" s="378"/>
      <c r="G638" s="386"/>
      <c r="H638" s="380"/>
      <c r="I638" s="375">
        <f t="shared" si="131"/>
        <v>0</v>
      </c>
      <c r="K638" s="273"/>
      <c r="L638" s="274">
        <f t="shared" si="132"/>
        <v>0</v>
      </c>
      <c r="M638" s="275">
        <f t="shared" si="133"/>
        <v>0</v>
      </c>
      <c r="N638" s="272"/>
      <c r="O638" s="462"/>
      <c r="P638" s="271">
        <f t="shared" si="134"/>
        <v>0</v>
      </c>
    </row>
    <row r="639" spans="1:16" s="10" customFormat="1" ht="30" x14ac:dyDescent="0.3">
      <c r="A639" s="456"/>
      <c r="B639" s="18"/>
      <c r="C639" s="458">
        <v>12</v>
      </c>
      <c r="D639" s="428" t="s">
        <v>654</v>
      </c>
      <c r="E639" s="377" t="s">
        <v>27</v>
      </c>
      <c r="F639" s="378"/>
      <c r="G639" s="386"/>
      <c r="H639" s="380"/>
      <c r="I639" s="375">
        <f t="shared" si="131"/>
        <v>0</v>
      </c>
      <c r="K639" s="273"/>
      <c r="L639" s="274">
        <f t="shared" si="132"/>
        <v>0</v>
      </c>
      <c r="M639" s="275">
        <f t="shared" si="133"/>
        <v>0</v>
      </c>
      <c r="N639" s="272"/>
      <c r="O639" s="462"/>
      <c r="P639" s="271">
        <f t="shared" si="134"/>
        <v>0</v>
      </c>
    </row>
    <row r="640" spans="1:16" s="10" customFormat="1" ht="15.6" x14ac:dyDescent="0.3">
      <c r="A640" s="456"/>
      <c r="B640" s="18"/>
      <c r="C640" s="458">
        <v>30</v>
      </c>
      <c r="D640" s="428" t="s">
        <v>655</v>
      </c>
      <c r="E640" s="377" t="s">
        <v>27</v>
      </c>
      <c r="F640" s="378"/>
      <c r="G640" s="386"/>
      <c r="H640" s="380"/>
      <c r="I640" s="375">
        <f t="shared" si="131"/>
        <v>0</v>
      </c>
      <c r="K640" s="273"/>
      <c r="L640" s="274">
        <f t="shared" si="132"/>
        <v>0</v>
      </c>
      <c r="M640" s="275">
        <f t="shared" si="133"/>
        <v>0</v>
      </c>
      <c r="N640" s="272"/>
      <c r="O640" s="462"/>
      <c r="P640" s="271">
        <f t="shared" si="134"/>
        <v>0</v>
      </c>
    </row>
    <row r="641" spans="1:16" s="10" customFormat="1" ht="15.6" x14ac:dyDescent="0.3">
      <c r="A641" s="383"/>
      <c r="B641" s="383"/>
      <c r="C641" s="455"/>
      <c r="D641" s="430"/>
      <c r="E641" s="13"/>
      <c r="F641" s="372"/>
      <c r="G641" s="373"/>
      <c r="H641" s="374"/>
      <c r="I641" s="385"/>
      <c r="K641" s="313"/>
      <c r="L641" s="274"/>
      <c r="M641" s="275"/>
      <c r="N641" s="272"/>
      <c r="O641" s="463"/>
      <c r="P641" s="271"/>
    </row>
    <row r="642" spans="1:16" ht="15.6" x14ac:dyDescent="0.25">
      <c r="A642" s="371">
        <v>22</v>
      </c>
      <c r="B642" s="371">
        <v>2</v>
      </c>
      <c r="C642" s="455"/>
      <c r="D642" s="427" t="s">
        <v>656</v>
      </c>
      <c r="E642" s="13"/>
      <c r="F642" s="372"/>
      <c r="G642" s="373"/>
      <c r="H642" s="374"/>
      <c r="I642" s="375"/>
      <c r="K642" s="313"/>
      <c r="L642" s="274"/>
      <c r="M642" s="275"/>
      <c r="N642" s="272"/>
      <c r="O642" s="463"/>
      <c r="P642" s="271"/>
    </row>
    <row r="643" spans="1:16" ht="15.6" x14ac:dyDescent="0.25">
      <c r="A643" s="371"/>
      <c r="B643" s="371"/>
      <c r="C643" s="455"/>
      <c r="D643" s="427"/>
      <c r="E643" s="13"/>
      <c r="F643" s="372"/>
      <c r="G643" s="373"/>
      <c r="H643" s="374"/>
      <c r="I643" s="376"/>
      <c r="K643" s="313"/>
      <c r="L643" s="274"/>
      <c r="M643" s="275"/>
      <c r="N643" s="272"/>
      <c r="O643" s="463"/>
      <c r="P643" s="271"/>
    </row>
    <row r="644" spans="1:16" ht="15.6" x14ac:dyDescent="0.3">
      <c r="A644" s="456"/>
      <c r="B644" s="18"/>
      <c r="C644" s="458">
        <v>1</v>
      </c>
      <c r="D644" s="428" t="s">
        <v>657</v>
      </c>
      <c r="E644" s="377" t="s">
        <v>463</v>
      </c>
      <c r="F644" s="378"/>
      <c r="G644" s="379"/>
      <c r="H644" s="380"/>
      <c r="I644" s="375">
        <f t="shared" ref="I644:I647" si="135">H644*G644</f>
        <v>0</v>
      </c>
      <c r="K644" s="273"/>
      <c r="L644" s="274">
        <f t="shared" ref="L644:L647" si="136">G644+K644</f>
        <v>0</v>
      </c>
      <c r="M644" s="275">
        <f t="shared" ref="M644:M690" si="137">H644*L644</f>
        <v>0</v>
      </c>
      <c r="N644" s="272"/>
      <c r="O644" s="462"/>
      <c r="P644" s="271">
        <f t="shared" ref="P644:P647" si="138">H644*O644</f>
        <v>0</v>
      </c>
    </row>
    <row r="645" spans="1:16" ht="15.6" x14ac:dyDescent="0.3">
      <c r="A645" s="456"/>
      <c r="B645" s="18"/>
      <c r="C645" s="458">
        <v>2</v>
      </c>
      <c r="D645" s="428" t="s">
        <v>658</v>
      </c>
      <c r="E645" s="377" t="s">
        <v>463</v>
      </c>
      <c r="F645" s="378"/>
      <c r="G645" s="379"/>
      <c r="H645" s="380"/>
      <c r="I645" s="375">
        <f t="shared" si="135"/>
        <v>0</v>
      </c>
      <c r="K645" s="273"/>
      <c r="L645" s="274">
        <f t="shared" si="136"/>
        <v>0</v>
      </c>
      <c r="M645" s="275">
        <f t="shared" si="137"/>
        <v>0</v>
      </c>
      <c r="N645" s="272"/>
      <c r="O645" s="462"/>
      <c r="P645" s="271">
        <f t="shared" si="138"/>
        <v>0</v>
      </c>
    </row>
    <row r="646" spans="1:16" ht="15.6" x14ac:dyDescent="0.3">
      <c r="A646" s="456"/>
      <c r="B646" s="18"/>
      <c r="C646" s="458">
        <v>3</v>
      </c>
      <c r="D646" s="428" t="s">
        <v>659</v>
      </c>
      <c r="E646" s="377" t="s">
        <v>463</v>
      </c>
      <c r="F646" s="378"/>
      <c r="G646" s="379"/>
      <c r="H646" s="380"/>
      <c r="I646" s="375">
        <f t="shared" si="135"/>
        <v>0</v>
      </c>
      <c r="K646" s="273"/>
      <c r="L646" s="274">
        <f t="shared" si="136"/>
        <v>0</v>
      </c>
      <c r="M646" s="275">
        <f t="shared" si="137"/>
        <v>0</v>
      </c>
      <c r="N646" s="272"/>
      <c r="O646" s="462"/>
      <c r="P646" s="271">
        <f t="shared" si="138"/>
        <v>0</v>
      </c>
    </row>
    <row r="647" spans="1:16" ht="15.6" x14ac:dyDescent="0.3">
      <c r="A647" s="456"/>
      <c r="B647" s="18"/>
      <c r="C647" s="458">
        <v>4</v>
      </c>
      <c r="D647" s="428" t="s">
        <v>660</v>
      </c>
      <c r="E647" s="377" t="s">
        <v>463</v>
      </c>
      <c r="F647" s="378"/>
      <c r="G647" s="379"/>
      <c r="H647" s="380"/>
      <c r="I647" s="375">
        <f t="shared" si="135"/>
        <v>0</v>
      </c>
      <c r="K647" s="273"/>
      <c r="L647" s="274">
        <f t="shared" si="136"/>
        <v>0</v>
      </c>
      <c r="M647" s="275">
        <f t="shared" si="137"/>
        <v>0</v>
      </c>
      <c r="N647" s="272"/>
      <c r="O647" s="462"/>
      <c r="P647" s="271">
        <f t="shared" si="138"/>
        <v>0</v>
      </c>
    </row>
    <row r="648" spans="1:16" ht="15.6" x14ac:dyDescent="0.3">
      <c r="A648" s="383"/>
      <c r="B648" s="383"/>
      <c r="C648" s="455"/>
      <c r="D648" s="430"/>
      <c r="E648" s="13"/>
      <c r="F648" s="372"/>
      <c r="G648" s="373"/>
      <c r="H648" s="374"/>
      <c r="I648" s="385"/>
      <c r="K648" s="313"/>
      <c r="L648" s="274"/>
      <c r="M648" s="275"/>
      <c r="N648" s="272"/>
      <c r="O648" s="463"/>
      <c r="P648" s="271"/>
    </row>
    <row r="649" spans="1:16" ht="15.6" x14ac:dyDescent="0.25">
      <c r="A649" s="371">
        <v>22</v>
      </c>
      <c r="B649" s="371">
        <v>3</v>
      </c>
      <c r="C649" s="455"/>
      <c r="D649" s="427" t="s">
        <v>661</v>
      </c>
      <c r="E649" s="13"/>
      <c r="F649" s="372"/>
      <c r="G649" s="373"/>
      <c r="H649" s="374"/>
      <c r="I649" s="375"/>
      <c r="K649" s="313"/>
      <c r="L649" s="274"/>
      <c r="M649" s="275"/>
      <c r="N649" s="272"/>
      <c r="O649" s="463"/>
      <c r="P649" s="271"/>
    </row>
    <row r="650" spans="1:16" ht="15.6" x14ac:dyDescent="0.25">
      <c r="A650" s="371"/>
      <c r="B650" s="371"/>
      <c r="C650" s="455"/>
      <c r="D650" s="427"/>
      <c r="E650" s="13"/>
      <c r="F650" s="372"/>
      <c r="G650" s="373"/>
      <c r="H650" s="374"/>
      <c r="I650" s="376"/>
      <c r="K650" s="313"/>
      <c r="L650" s="274"/>
      <c r="M650" s="275"/>
      <c r="N650" s="272"/>
      <c r="O650" s="463"/>
      <c r="P650" s="271"/>
    </row>
    <row r="651" spans="1:16" ht="15.6" x14ac:dyDescent="0.3">
      <c r="A651" s="456"/>
      <c r="B651" s="18"/>
      <c r="C651" s="458">
        <v>1</v>
      </c>
      <c r="D651" s="428" t="s">
        <v>662</v>
      </c>
      <c r="E651" s="377" t="s">
        <v>603</v>
      </c>
      <c r="F651" s="378"/>
      <c r="G651" s="379"/>
      <c r="H651" s="380"/>
      <c r="I651" s="375">
        <f t="shared" ref="I651:I652" si="139">H651*G651</f>
        <v>0</v>
      </c>
      <c r="K651" s="273"/>
      <c r="L651" s="274">
        <f t="shared" ref="L651:L652" si="140">G651+K651</f>
        <v>0</v>
      </c>
      <c r="M651" s="275">
        <f t="shared" si="137"/>
        <v>0</v>
      </c>
      <c r="N651" s="272"/>
      <c r="O651" s="462"/>
      <c r="P651" s="271">
        <f t="shared" ref="P651:P652" si="141">H651*O651</f>
        <v>0</v>
      </c>
    </row>
    <row r="652" spans="1:16" ht="15.6" x14ac:dyDescent="0.3">
      <c r="A652" s="456"/>
      <c r="B652" s="18"/>
      <c r="C652" s="458">
        <v>2</v>
      </c>
      <c r="D652" s="428" t="s">
        <v>663</v>
      </c>
      <c r="E652" s="377" t="s">
        <v>603</v>
      </c>
      <c r="F652" s="378"/>
      <c r="G652" s="379"/>
      <c r="H652" s="380"/>
      <c r="I652" s="375">
        <f t="shared" si="139"/>
        <v>0</v>
      </c>
      <c r="K652" s="273"/>
      <c r="L652" s="274">
        <f t="shared" si="140"/>
        <v>0</v>
      </c>
      <c r="M652" s="275">
        <f t="shared" si="137"/>
        <v>0</v>
      </c>
      <c r="N652" s="272"/>
      <c r="O652" s="462"/>
      <c r="P652" s="271">
        <f t="shared" si="141"/>
        <v>0</v>
      </c>
    </row>
    <row r="653" spans="1:16" ht="15.6" x14ac:dyDescent="0.3">
      <c r="A653" s="383"/>
      <c r="B653" s="383"/>
      <c r="C653" s="455"/>
      <c r="D653" s="430"/>
      <c r="E653" s="13"/>
      <c r="F653" s="372"/>
      <c r="G653" s="373"/>
      <c r="H653" s="374"/>
      <c r="I653" s="385"/>
      <c r="K653" s="313"/>
      <c r="L653" s="274"/>
      <c r="M653" s="275"/>
      <c r="N653" s="272"/>
      <c r="O653" s="463"/>
      <c r="P653" s="271"/>
    </row>
    <row r="654" spans="1:16" ht="16.2" thickBot="1" x14ac:dyDescent="0.35">
      <c r="A654" s="383"/>
      <c r="B654" s="383"/>
      <c r="C654" s="455"/>
      <c r="D654" s="430" t="s">
        <v>43</v>
      </c>
      <c r="E654" s="13"/>
      <c r="F654" s="372"/>
      <c r="G654" s="373"/>
      <c r="H654" s="374"/>
      <c r="I654" s="384">
        <f>SUM(I628:I653)</f>
        <v>0</v>
      </c>
      <c r="K654" s="313"/>
      <c r="L654" s="374"/>
      <c r="M654" s="384">
        <f>SUM(M628:M653)</f>
        <v>0</v>
      </c>
      <c r="N654" s="272"/>
      <c r="O654" s="463"/>
      <c r="P654" s="384">
        <f>SUM(P628:P653)</f>
        <v>0</v>
      </c>
    </row>
    <row r="655" spans="1:16" ht="15.6" x14ac:dyDescent="0.25">
      <c r="A655" s="285"/>
      <c r="B655" s="285"/>
      <c r="C655" s="437"/>
      <c r="D655" s="411"/>
      <c r="E655" s="370"/>
      <c r="F655" s="278"/>
      <c r="G655" s="291"/>
      <c r="H655" s="287"/>
      <c r="I655" s="330"/>
      <c r="K655" s="313"/>
      <c r="L655" s="274"/>
      <c r="M655" s="275"/>
      <c r="N655" s="272"/>
      <c r="O655" s="463"/>
      <c r="P655" s="271"/>
    </row>
    <row r="656" spans="1:16" ht="15.6" x14ac:dyDescent="0.3">
      <c r="A656" s="383">
        <v>23</v>
      </c>
      <c r="B656" s="383"/>
      <c r="C656" s="455"/>
      <c r="D656" s="430" t="s">
        <v>664</v>
      </c>
      <c r="E656" s="13"/>
      <c r="F656" s="372"/>
      <c r="G656" s="373"/>
      <c r="H656" s="374"/>
      <c r="I656" s="375"/>
      <c r="K656" s="313"/>
      <c r="L656" s="274"/>
      <c r="M656" s="275"/>
      <c r="N656" s="272"/>
      <c r="O656" s="463"/>
      <c r="P656" s="271"/>
    </row>
    <row r="657" spans="1:16" ht="15.6" x14ac:dyDescent="0.3">
      <c r="A657" s="383"/>
      <c r="B657" s="383"/>
      <c r="C657" s="455"/>
      <c r="D657" s="430"/>
      <c r="E657" s="13"/>
      <c r="F657" s="372"/>
      <c r="G657" s="373"/>
      <c r="H657" s="374"/>
      <c r="I657" s="385"/>
      <c r="K657" s="313"/>
      <c r="L657" s="274"/>
      <c r="M657" s="275"/>
      <c r="N657" s="272"/>
      <c r="O657" s="463"/>
      <c r="P657" s="271"/>
    </row>
    <row r="658" spans="1:16" ht="15.6" x14ac:dyDescent="0.25">
      <c r="A658" s="371">
        <v>23</v>
      </c>
      <c r="B658" s="371">
        <v>1</v>
      </c>
      <c r="C658" s="455"/>
      <c r="D658" s="427" t="s">
        <v>665</v>
      </c>
      <c r="E658" s="13"/>
      <c r="F658" s="372"/>
      <c r="G658" s="373"/>
      <c r="H658" s="374"/>
      <c r="I658" s="375"/>
      <c r="K658" s="313"/>
      <c r="L658" s="274"/>
      <c r="M658" s="275"/>
      <c r="N658" s="272"/>
      <c r="O658" s="463"/>
      <c r="P658" s="271"/>
    </row>
    <row r="659" spans="1:16" ht="15.6" x14ac:dyDescent="0.25">
      <c r="A659" s="371"/>
      <c r="B659" s="371"/>
      <c r="C659" s="455"/>
      <c r="D659" s="427"/>
      <c r="E659" s="13"/>
      <c r="F659" s="372"/>
      <c r="G659" s="373"/>
      <c r="H659" s="374"/>
      <c r="I659" s="376"/>
      <c r="K659" s="313"/>
      <c r="L659" s="274"/>
      <c r="M659" s="275"/>
      <c r="N659" s="272"/>
      <c r="O659" s="463"/>
      <c r="P659" s="271"/>
    </row>
    <row r="660" spans="1:16" ht="15.6" x14ac:dyDescent="0.3">
      <c r="A660" s="456"/>
      <c r="B660" s="18"/>
      <c r="C660" s="458">
        <v>1</v>
      </c>
      <c r="D660" s="428" t="s">
        <v>666</v>
      </c>
      <c r="E660" s="377" t="s">
        <v>26</v>
      </c>
      <c r="F660" s="378"/>
      <c r="G660" s="386"/>
      <c r="H660" s="380"/>
      <c r="I660" s="375">
        <f t="shared" ref="I660:I661" si="142">H660*G660</f>
        <v>0</v>
      </c>
      <c r="K660" s="273"/>
      <c r="L660" s="274">
        <f t="shared" ref="L660:L661" si="143">G660+K660</f>
        <v>0</v>
      </c>
      <c r="M660" s="275">
        <f t="shared" ref="M660:M661" si="144">H660*L660</f>
        <v>0</v>
      </c>
      <c r="N660" s="272"/>
      <c r="O660" s="462"/>
      <c r="P660" s="271">
        <f t="shared" ref="P660:P661" si="145">H660*O660</f>
        <v>0</v>
      </c>
    </row>
    <row r="661" spans="1:16" ht="15.6" x14ac:dyDescent="0.3">
      <c r="A661" s="456"/>
      <c r="B661" s="18"/>
      <c r="C661" s="458">
        <v>2</v>
      </c>
      <c r="D661" s="428" t="s">
        <v>667</v>
      </c>
      <c r="E661" s="377" t="s">
        <v>463</v>
      </c>
      <c r="F661" s="378"/>
      <c r="G661" s="386"/>
      <c r="H661" s="380"/>
      <c r="I661" s="375">
        <f t="shared" si="142"/>
        <v>0</v>
      </c>
      <c r="K661" s="273"/>
      <c r="L661" s="274">
        <f t="shared" si="143"/>
        <v>0</v>
      </c>
      <c r="M661" s="275">
        <f t="shared" si="144"/>
        <v>0</v>
      </c>
      <c r="N661" s="272"/>
      <c r="O661" s="462"/>
      <c r="P661" s="271">
        <f t="shared" si="145"/>
        <v>0</v>
      </c>
    </row>
    <row r="662" spans="1:16" ht="15.6" x14ac:dyDescent="0.3">
      <c r="A662" s="383"/>
      <c r="B662" s="383"/>
      <c r="C662" s="455"/>
      <c r="D662" s="430"/>
      <c r="E662" s="13"/>
      <c r="F662" s="372"/>
      <c r="G662" s="373"/>
      <c r="H662" s="374"/>
      <c r="I662" s="385"/>
      <c r="K662" s="313"/>
      <c r="L662" s="274"/>
      <c r="M662" s="275">
        <f t="shared" si="137"/>
        <v>0</v>
      </c>
      <c r="N662" s="272"/>
      <c r="O662" s="463"/>
      <c r="P662" s="271"/>
    </row>
    <row r="663" spans="1:16" ht="16.2" thickBot="1" x14ac:dyDescent="0.35">
      <c r="A663" s="383"/>
      <c r="B663" s="383"/>
      <c r="C663" s="455"/>
      <c r="D663" s="430" t="s">
        <v>43</v>
      </c>
      <c r="E663" s="13"/>
      <c r="F663" s="372"/>
      <c r="G663" s="373"/>
      <c r="H663" s="374"/>
      <c r="I663" s="384">
        <f>SUM(I658:I662)</f>
        <v>0</v>
      </c>
      <c r="K663" s="313"/>
      <c r="L663" s="374"/>
      <c r="M663" s="384">
        <f>SUM(M658:M662)</f>
        <v>0</v>
      </c>
      <c r="N663" s="272"/>
      <c r="O663" s="463"/>
      <c r="P663" s="384">
        <f>SUM(P658:P662)</f>
        <v>0</v>
      </c>
    </row>
    <row r="664" spans="1:16" ht="15.6" x14ac:dyDescent="0.3">
      <c r="A664" s="383"/>
      <c r="B664" s="383"/>
      <c r="C664" s="455"/>
      <c r="D664" s="430"/>
      <c r="E664" s="13"/>
      <c r="F664" s="372"/>
      <c r="G664" s="373"/>
      <c r="H664" s="374"/>
      <c r="I664" s="385"/>
      <c r="K664" s="313"/>
      <c r="L664" s="274"/>
      <c r="M664" s="275">
        <f t="shared" si="137"/>
        <v>0</v>
      </c>
      <c r="N664" s="272"/>
      <c r="O664" s="463"/>
      <c r="P664" s="271"/>
    </row>
    <row r="665" spans="1:16" ht="15.6" x14ac:dyDescent="0.3">
      <c r="A665" s="383">
        <v>24</v>
      </c>
      <c r="B665" s="383"/>
      <c r="C665" s="455"/>
      <c r="D665" s="430" t="s">
        <v>668</v>
      </c>
      <c r="E665" s="13"/>
      <c r="F665" s="372"/>
      <c r="G665" s="373"/>
      <c r="H665" s="374"/>
      <c r="I665" s="375"/>
      <c r="K665" s="313"/>
      <c r="L665" s="274"/>
      <c r="M665" s="275">
        <f t="shared" si="137"/>
        <v>0</v>
      </c>
      <c r="N665" s="272"/>
      <c r="O665" s="463"/>
      <c r="P665" s="271"/>
    </row>
    <row r="666" spans="1:16" ht="15.6" x14ac:dyDescent="0.3">
      <c r="A666" s="383"/>
      <c r="B666" s="383"/>
      <c r="C666" s="455"/>
      <c r="D666" s="430"/>
      <c r="E666" s="13"/>
      <c r="F666" s="372"/>
      <c r="G666" s="373"/>
      <c r="H666" s="374"/>
      <c r="I666" s="385"/>
      <c r="K666" s="313"/>
      <c r="L666" s="274"/>
      <c r="M666" s="275">
        <f t="shared" si="137"/>
        <v>0</v>
      </c>
      <c r="N666" s="272"/>
      <c r="O666" s="463"/>
      <c r="P666" s="271"/>
    </row>
    <row r="667" spans="1:16" ht="15.6" x14ac:dyDescent="0.25">
      <c r="A667" s="371">
        <v>24</v>
      </c>
      <c r="B667" s="371">
        <v>1</v>
      </c>
      <c r="C667" s="455"/>
      <c r="D667" s="427" t="s">
        <v>668</v>
      </c>
      <c r="E667" s="13"/>
      <c r="F667" s="372"/>
      <c r="G667" s="373"/>
      <c r="H667" s="374"/>
      <c r="I667" s="375"/>
      <c r="K667" s="313"/>
      <c r="L667" s="274"/>
      <c r="M667" s="275">
        <f t="shared" si="137"/>
        <v>0</v>
      </c>
      <c r="N667" s="272"/>
      <c r="O667" s="463"/>
      <c r="P667" s="271"/>
    </row>
    <row r="668" spans="1:16" ht="15.6" x14ac:dyDescent="0.25">
      <c r="A668" s="371"/>
      <c r="B668" s="371"/>
      <c r="C668" s="455"/>
      <c r="D668" s="427"/>
      <c r="E668" s="13"/>
      <c r="F668" s="372"/>
      <c r="G668" s="373"/>
      <c r="H668" s="374"/>
      <c r="I668" s="385"/>
      <c r="K668" s="313"/>
      <c r="L668" s="274"/>
      <c r="M668" s="275">
        <f t="shared" si="137"/>
        <v>0</v>
      </c>
      <c r="N668" s="272"/>
      <c r="O668" s="463"/>
      <c r="P668" s="271"/>
    </row>
    <row r="669" spans="1:16" ht="17.399999999999999" x14ac:dyDescent="0.3">
      <c r="A669" s="456"/>
      <c r="B669" s="18"/>
      <c r="C669" s="458">
        <v>1</v>
      </c>
      <c r="D669" s="428" t="s">
        <v>669</v>
      </c>
      <c r="E669" s="377" t="s">
        <v>186</v>
      </c>
      <c r="F669" s="378"/>
      <c r="G669" s="387"/>
      <c r="H669" s="380"/>
      <c r="I669" s="375">
        <f t="shared" ref="I669:I678" si="146">H669*G669</f>
        <v>0</v>
      </c>
      <c r="K669" s="273"/>
      <c r="L669" s="274">
        <f t="shared" ref="L669:L678" si="147">G669+K669</f>
        <v>0</v>
      </c>
      <c r="M669" s="275">
        <f t="shared" ref="M669:M678" si="148">H669*L669</f>
        <v>0</v>
      </c>
      <c r="N669" s="272"/>
      <c r="O669" s="462"/>
      <c r="P669" s="271">
        <f t="shared" ref="P669:P678" si="149">H669*O669</f>
        <v>0</v>
      </c>
    </row>
    <row r="670" spans="1:16" ht="17.399999999999999" x14ac:dyDescent="0.3">
      <c r="A670" s="456"/>
      <c r="B670" s="18"/>
      <c r="C670" s="458">
        <v>2</v>
      </c>
      <c r="D670" s="428" t="s">
        <v>670</v>
      </c>
      <c r="E670" s="377" t="s">
        <v>186</v>
      </c>
      <c r="F670" s="378"/>
      <c r="G670" s="387"/>
      <c r="H670" s="380"/>
      <c r="I670" s="375">
        <f t="shared" si="146"/>
        <v>0</v>
      </c>
      <c r="K670" s="273"/>
      <c r="L670" s="274">
        <f t="shared" si="147"/>
        <v>0</v>
      </c>
      <c r="M670" s="275">
        <f t="shared" si="148"/>
        <v>0</v>
      </c>
      <c r="N670" s="272"/>
      <c r="O670" s="462"/>
      <c r="P670" s="271">
        <f t="shared" si="149"/>
        <v>0</v>
      </c>
    </row>
    <row r="671" spans="1:16" ht="17.399999999999999" x14ac:dyDescent="0.3">
      <c r="A671" s="456"/>
      <c r="B671" s="18"/>
      <c r="C671" s="458">
        <v>3</v>
      </c>
      <c r="D671" s="428" t="s">
        <v>671</v>
      </c>
      <c r="E671" s="377" t="s">
        <v>186</v>
      </c>
      <c r="F671" s="378"/>
      <c r="G671" s="387"/>
      <c r="H671" s="380"/>
      <c r="I671" s="375">
        <f t="shared" si="146"/>
        <v>0</v>
      </c>
      <c r="K671" s="273"/>
      <c r="L671" s="274">
        <f t="shared" si="147"/>
        <v>0</v>
      </c>
      <c r="M671" s="275">
        <f t="shared" si="148"/>
        <v>0</v>
      </c>
      <c r="N671" s="272"/>
      <c r="O671" s="462"/>
      <c r="P671" s="271">
        <f t="shared" si="149"/>
        <v>0</v>
      </c>
    </row>
    <row r="672" spans="1:16" ht="17.399999999999999" x14ac:dyDescent="0.3">
      <c r="A672" s="456"/>
      <c r="B672" s="18"/>
      <c r="C672" s="458">
        <v>4</v>
      </c>
      <c r="D672" s="428" t="s">
        <v>672</v>
      </c>
      <c r="E672" s="377" t="s">
        <v>186</v>
      </c>
      <c r="F672" s="378"/>
      <c r="G672" s="387"/>
      <c r="H672" s="380"/>
      <c r="I672" s="375">
        <f t="shared" si="146"/>
        <v>0</v>
      </c>
      <c r="K672" s="273"/>
      <c r="L672" s="274">
        <f t="shared" si="147"/>
        <v>0</v>
      </c>
      <c r="M672" s="275">
        <f t="shared" si="148"/>
        <v>0</v>
      </c>
      <c r="N672" s="272"/>
      <c r="O672" s="462"/>
      <c r="P672" s="271">
        <f t="shared" si="149"/>
        <v>0</v>
      </c>
    </row>
    <row r="673" spans="1:16" ht="17.399999999999999" x14ac:dyDescent="0.3">
      <c r="A673" s="456"/>
      <c r="B673" s="18"/>
      <c r="C673" s="458">
        <v>5</v>
      </c>
      <c r="D673" s="428" t="s">
        <v>673</v>
      </c>
      <c r="E673" s="377" t="s">
        <v>186</v>
      </c>
      <c r="F673" s="378"/>
      <c r="G673" s="387"/>
      <c r="H673" s="380"/>
      <c r="I673" s="375">
        <f t="shared" si="146"/>
        <v>0</v>
      </c>
      <c r="K673" s="273"/>
      <c r="L673" s="274">
        <f t="shared" si="147"/>
        <v>0</v>
      </c>
      <c r="M673" s="275">
        <f t="shared" si="148"/>
        <v>0</v>
      </c>
      <c r="N673" s="272"/>
      <c r="O673" s="462"/>
      <c r="P673" s="271">
        <f t="shared" si="149"/>
        <v>0</v>
      </c>
    </row>
    <row r="674" spans="1:16" ht="17.399999999999999" x14ac:dyDescent="0.3">
      <c r="A674" s="456"/>
      <c r="B674" s="18"/>
      <c r="C674" s="458">
        <v>8</v>
      </c>
      <c r="D674" s="428" t="s">
        <v>674</v>
      </c>
      <c r="E674" s="377" t="s">
        <v>186</v>
      </c>
      <c r="F674" s="378"/>
      <c r="G674" s="387"/>
      <c r="H674" s="380"/>
      <c r="I674" s="375">
        <f t="shared" si="146"/>
        <v>0</v>
      </c>
      <c r="K674" s="273"/>
      <c r="L674" s="274">
        <f t="shared" si="147"/>
        <v>0</v>
      </c>
      <c r="M674" s="275">
        <f t="shared" si="148"/>
        <v>0</v>
      </c>
      <c r="N674" s="272"/>
      <c r="O674" s="462"/>
      <c r="P674" s="271">
        <f t="shared" si="149"/>
        <v>0</v>
      </c>
    </row>
    <row r="675" spans="1:16" ht="17.399999999999999" x14ac:dyDescent="0.3">
      <c r="A675" s="456"/>
      <c r="B675" s="18"/>
      <c r="C675" s="458">
        <v>9</v>
      </c>
      <c r="D675" s="428" t="s">
        <v>675</v>
      </c>
      <c r="E675" s="377" t="s">
        <v>186</v>
      </c>
      <c r="F675" s="378"/>
      <c r="G675" s="387"/>
      <c r="H675" s="380"/>
      <c r="I675" s="375">
        <f t="shared" si="146"/>
        <v>0</v>
      </c>
      <c r="K675" s="273"/>
      <c r="L675" s="274">
        <f t="shared" si="147"/>
        <v>0</v>
      </c>
      <c r="M675" s="275">
        <f t="shared" si="148"/>
        <v>0</v>
      </c>
      <c r="N675" s="272"/>
      <c r="O675" s="462"/>
      <c r="P675" s="271">
        <f t="shared" si="149"/>
        <v>0</v>
      </c>
    </row>
    <row r="676" spans="1:16" ht="17.399999999999999" x14ac:dyDescent="0.3">
      <c r="A676" s="456"/>
      <c r="B676" s="18"/>
      <c r="C676" s="458">
        <v>10</v>
      </c>
      <c r="D676" s="428" t="s">
        <v>676</v>
      </c>
      <c r="E676" s="377" t="s">
        <v>186</v>
      </c>
      <c r="F676" s="378"/>
      <c r="G676" s="387"/>
      <c r="H676" s="380"/>
      <c r="I676" s="375">
        <f t="shared" si="146"/>
        <v>0</v>
      </c>
      <c r="K676" s="273"/>
      <c r="L676" s="274">
        <f t="shared" si="147"/>
        <v>0</v>
      </c>
      <c r="M676" s="275">
        <f t="shared" si="148"/>
        <v>0</v>
      </c>
      <c r="N676" s="272"/>
      <c r="O676" s="462"/>
      <c r="P676" s="271">
        <f t="shared" si="149"/>
        <v>0</v>
      </c>
    </row>
    <row r="677" spans="1:16" ht="17.399999999999999" x14ac:dyDescent="0.3">
      <c r="A677" s="456"/>
      <c r="B677" s="18"/>
      <c r="C677" s="458">
        <v>11</v>
      </c>
      <c r="D677" s="428" t="s">
        <v>677</v>
      </c>
      <c r="E677" s="377" t="s">
        <v>186</v>
      </c>
      <c r="F677" s="378"/>
      <c r="G677" s="387"/>
      <c r="H677" s="380"/>
      <c r="I677" s="375">
        <f t="shared" si="146"/>
        <v>0</v>
      </c>
      <c r="K677" s="273"/>
      <c r="L677" s="274">
        <f t="shared" si="147"/>
        <v>0</v>
      </c>
      <c r="M677" s="275">
        <f t="shared" si="148"/>
        <v>0</v>
      </c>
      <c r="N677" s="272"/>
      <c r="O677" s="462"/>
      <c r="P677" s="271">
        <f t="shared" si="149"/>
        <v>0</v>
      </c>
    </row>
    <row r="678" spans="1:16" ht="17.399999999999999" x14ac:dyDescent="0.3">
      <c r="A678" s="456"/>
      <c r="B678" s="18"/>
      <c r="C678" s="458">
        <v>12</v>
      </c>
      <c r="D678" s="428" t="s">
        <v>678</v>
      </c>
      <c r="E678" s="377" t="s">
        <v>186</v>
      </c>
      <c r="F678" s="378"/>
      <c r="G678" s="387"/>
      <c r="H678" s="380"/>
      <c r="I678" s="375">
        <f t="shared" si="146"/>
        <v>0</v>
      </c>
      <c r="K678" s="273"/>
      <c r="L678" s="274">
        <f t="shared" si="147"/>
        <v>0</v>
      </c>
      <c r="M678" s="275">
        <f t="shared" si="148"/>
        <v>0</v>
      </c>
      <c r="N678" s="272"/>
      <c r="O678" s="462"/>
      <c r="P678" s="271">
        <f t="shared" si="149"/>
        <v>0</v>
      </c>
    </row>
    <row r="679" spans="1:16" ht="15.6" x14ac:dyDescent="0.3">
      <c r="A679" s="383"/>
      <c r="B679" s="383"/>
      <c r="C679" s="455"/>
      <c r="D679" s="430"/>
      <c r="E679" s="13"/>
      <c r="F679" s="372"/>
      <c r="G679" s="373"/>
      <c r="H679" s="374"/>
      <c r="I679" s="385"/>
      <c r="K679" s="313"/>
      <c r="L679" s="274"/>
      <c r="M679" s="275">
        <f t="shared" si="137"/>
        <v>0</v>
      </c>
      <c r="N679" s="272"/>
      <c r="O679" s="463"/>
      <c r="P679" s="271"/>
    </row>
    <row r="680" spans="1:16" ht="15.6" x14ac:dyDescent="0.25">
      <c r="A680" s="371">
        <v>24</v>
      </c>
      <c r="B680" s="371">
        <v>2</v>
      </c>
      <c r="C680" s="455"/>
      <c r="D680" s="427" t="s">
        <v>679</v>
      </c>
      <c r="E680" s="13"/>
      <c r="F680" s="372"/>
      <c r="G680" s="373"/>
      <c r="H680" s="374"/>
      <c r="I680" s="375"/>
      <c r="K680" s="313"/>
      <c r="L680" s="274"/>
      <c r="M680" s="275">
        <f t="shared" si="137"/>
        <v>0</v>
      </c>
      <c r="N680" s="272"/>
      <c r="O680" s="463"/>
      <c r="P680" s="271"/>
    </row>
    <row r="681" spans="1:16" ht="15.6" x14ac:dyDescent="0.25">
      <c r="A681" s="371"/>
      <c r="B681" s="371"/>
      <c r="C681" s="455"/>
      <c r="D681" s="427"/>
      <c r="E681" s="13"/>
      <c r="F681" s="372"/>
      <c r="G681" s="373"/>
      <c r="H681" s="374"/>
      <c r="I681" s="385"/>
      <c r="K681" s="313"/>
      <c r="L681" s="274"/>
      <c r="M681" s="275">
        <f t="shared" si="137"/>
        <v>0</v>
      </c>
      <c r="N681" s="272"/>
      <c r="O681" s="463"/>
      <c r="P681" s="271"/>
    </row>
    <row r="682" spans="1:16" ht="30" x14ac:dyDescent="0.3">
      <c r="A682" s="456"/>
      <c r="B682" s="18"/>
      <c r="C682" s="458">
        <v>1</v>
      </c>
      <c r="D682" s="428" t="s">
        <v>680</v>
      </c>
      <c r="E682" s="377" t="s">
        <v>186</v>
      </c>
      <c r="F682" s="378"/>
      <c r="G682" s="387"/>
      <c r="H682" s="380"/>
      <c r="I682" s="375">
        <f t="shared" ref="I682:I683" si="150">H682*G682</f>
        <v>0</v>
      </c>
      <c r="K682" s="273"/>
      <c r="L682" s="274">
        <f t="shared" ref="L682:L683" si="151">G682+K682</f>
        <v>0</v>
      </c>
      <c r="M682" s="275">
        <f t="shared" ref="M682:M683" si="152">H682*L682</f>
        <v>0</v>
      </c>
      <c r="N682" s="272"/>
      <c r="O682" s="462"/>
      <c r="P682" s="271">
        <f t="shared" ref="P682:P683" si="153">H682*O682</f>
        <v>0</v>
      </c>
    </row>
    <row r="683" spans="1:16" ht="30" x14ac:dyDescent="0.3">
      <c r="A683" s="456"/>
      <c r="B683" s="18"/>
      <c r="C683" s="458">
        <v>2</v>
      </c>
      <c r="D683" s="428" t="s">
        <v>681</v>
      </c>
      <c r="E683" s="377" t="s">
        <v>186</v>
      </c>
      <c r="F683" s="378"/>
      <c r="G683" s="387"/>
      <c r="H683" s="380"/>
      <c r="I683" s="375">
        <f t="shared" si="150"/>
        <v>0</v>
      </c>
      <c r="K683" s="273"/>
      <c r="L683" s="274">
        <f t="shared" si="151"/>
        <v>0</v>
      </c>
      <c r="M683" s="275">
        <f t="shared" si="152"/>
        <v>0</v>
      </c>
      <c r="N683" s="272"/>
      <c r="O683" s="462"/>
      <c r="P683" s="271">
        <f t="shared" si="153"/>
        <v>0</v>
      </c>
    </row>
    <row r="684" spans="1:16" ht="15.6" x14ac:dyDescent="0.3">
      <c r="A684" s="383"/>
      <c r="B684" s="383"/>
      <c r="C684" s="455"/>
      <c r="D684" s="430"/>
      <c r="E684" s="13"/>
      <c r="F684" s="372"/>
      <c r="G684" s="373"/>
      <c r="H684" s="374"/>
      <c r="I684" s="385"/>
      <c r="K684" s="313"/>
      <c r="L684" s="274"/>
      <c r="M684" s="275">
        <f t="shared" si="137"/>
        <v>0</v>
      </c>
      <c r="N684" s="272"/>
      <c r="O684" s="463"/>
      <c r="P684" s="271"/>
    </row>
    <row r="685" spans="1:16" ht="16.2" thickBot="1" x14ac:dyDescent="0.35">
      <c r="A685" s="383"/>
      <c r="B685" s="383"/>
      <c r="C685" s="455"/>
      <c r="D685" s="430" t="s">
        <v>43</v>
      </c>
      <c r="E685" s="13"/>
      <c r="F685" s="372"/>
      <c r="G685" s="373"/>
      <c r="H685" s="374"/>
      <c r="I685" s="384">
        <f>SUM(I667:I684)</f>
        <v>0</v>
      </c>
      <c r="K685" s="313"/>
      <c r="L685" s="374"/>
      <c r="M685" s="384">
        <f>SUM(M667:M684)</f>
        <v>0</v>
      </c>
      <c r="N685" s="272"/>
      <c r="O685" s="463"/>
      <c r="P685" s="384">
        <f>SUM(P667:P684)</f>
        <v>0</v>
      </c>
    </row>
    <row r="686" spans="1:16" ht="15.6" x14ac:dyDescent="0.3">
      <c r="A686" s="383"/>
      <c r="B686" s="383"/>
      <c r="C686" s="455"/>
      <c r="D686" s="430"/>
      <c r="E686" s="13"/>
      <c r="F686" s="372"/>
      <c r="G686" s="373"/>
      <c r="H686" s="374"/>
      <c r="I686" s="385"/>
      <c r="K686" s="313"/>
      <c r="L686" s="274"/>
      <c r="M686" s="275">
        <f t="shared" si="137"/>
        <v>0</v>
      </c>
      <c r="N686" s="272"/>
      <c r="O686" s="463"/>
      <c r="P686" s="271"/>
    </row>
    <row r="687" spans="1:16" ht="15.6" x14ac:dyDescent="0.3">
      <c r="A687" s="383">
        <v>25</v>
      </c>
      <c r="B687" s="383"/>
      <c r="C687" s="455"/>
      <c r="D687" s="430" t="s">
        <v>682</v>
      </c>
      <c r="E687" s="13"/>
      <c r="F687" s="372"/>
      <c r="G687" s="373"/>
      <c r="H687" s="374"/>
      <c r="I687" s="375"/>
      <c r="K687" s="313"/>
      <c r="L687" s="274"/>
      <c r="M687" s="275">
        <f t="shared" si="137"/>
        <v>0</v>
      </c>
      <c r="N687" s="272"/>
      <c r="O687" s="463"/>
      <c r="P687" s="271"/>
    </row>
    <row r="688" spans="1:16" ht="15.6" x14ac:dyDescent="0.25">
      <c r="A688" s="371"/>
      <c r="B688" s="371"/>
      <c r="C688" s="455"/>
      <c r="D688" s="430"/>
      <c r="E688" s="388"/>
      <c r="F688" s="372"/>
      <c r="G688" s="373"/>
      <c r="H688" s="374"/>
      <c r="I688" s="389"/>
      <c r="K688" s="313"/>
      <c r="L688" s="274"/>
      <c r="M688" s="275">
        <f t="shared" si="137"/>
        <v>0</v>
      </c>
      <c r="N688" s="272"/>
      <c r="O688" s="463"/>
      <c r="P688" s="271"/>
    </row>
    <row r="689" spans="1:16" ht="15.6" x14ac:dyDescent="0.25">
      <c r="A689" s="371">
        <v>25</v>
      </c>
      <c r="B689" s="371">
        <v>1</v>
      </c>
      <c r="C689" s="455"/>
      <c r="D689" s="427" t="s">
        <v>683</v>
      </c>
      <c r="E689" s="13"/>
      <c r="F689" s="372"/>
      <c r="G689" s="373"/>
      <c r="H689" s="374"/>
      <c r="I689" s="375"/>
      <c r="K689" s="313"/>
      <c r="L689" s="274"/>
      <c r="M689" s="275">
        <f t="shared" si="137"/>
        <v>0</v>
      </c>
      <c r="N689" s="272"/>
      <c r="O689" s="463"/>
      <c r="P689" s="271"/>
    </row>
    <row r="690" spans="1:16" ht="15.6" x14ac:dyDescent="0.3">
      <c r="A690" s="383"/>
      <c r="B690" s="383"/>
      <c r="C690" s="455"/>
      <c r="D690" s="430"/>
      <c r="E690" s="13"/>
      <c r="F690" s="372"/>
      <c r="G690" s="373"/>
      <c r="H690" s="374"/>
      <c r="I690" s="385"/>
      <c r="K690" s="313"/>
      <c r="L690" s="274"/>
      <c r="M690" s="275">
        <f t="shared" si="137"/>
        <v>0</v>
      </c>
      <c r="N690" s="272"/>
      <c r="O690" s="463"/>
      <c r="P690" s="271"/>
    </row>
    <row r="691" spans="1:16" ht="30" x14ac:dyDescent="0.3">
      <c r="A691" s="456"/>
      <c r="B691" s="18"/>
      <c r="C691" s="458">
        <v>1</v>
      </c>
      <c r="D691" s="428" t="s">
        <v>684</v>
      </c>
      <c r="E691" s="377" t="s">
        <v>185</v>
      </c>
      <c r="F691" s="378" t="s">
        <v>685</v>
      </c>
      <c r="G691" s="379"/>
      <c r="H691" s="380"/>
      <c r="I691" s="375">
        <f t="shared" ref="I691:I702" si="154">H691*G691</f>
        <v>0</v>
      </c>
      <c r="K691" s="273"/>
      <c r="L691" s="274">
        <f t="shared" ref="L691:L692" si="155">G691+K691</f>
        <v>0</v>
      </c>
      <c r="M691" s="275">
        <f t="shared" ref="M691:M692" si="156">H691*L691</f>
        <v>0</v>
      </c>
      <c r="N691" s="272"/>
      <c r="O691" s="462"/>
      <c r="P691" s="271">
        <f t="shared" ref="P691:P702" si="157">H691*O691</f>
        <v>0</v>
      </c>
    </row>
    <row r="692" spans="1:16" ht="30" x14ac:dyDescent="0.3">
      <c r="A692" s="456"/>
      <c r="B692" s="18"/>
      <c r="C692" s="458">
        <v>2</v>
      </c>
      <c r="D692" s="428" t="s">
        <v>686</v>
      </c>
      <c r="E692" s="377" t="s">
        <v>185</v>
      </c>
      <c r="F692" s="378" t="s">
        <v>685</v>
      </c>
      <c r="G692" s="379"/>
      <c r="H692" s="380"/>
      <c r="I692" s="375">
        <f t="shared" si="154"/>
        <v>0</v>
      </c>
      <c r="K692" s="273"/>
      <c r="L692" s="274">
        <f t="shared" si="155"/>
        <v>0</v>
      </c>
      <c r="M692" s="275">
        <f t="shared" si="156"/>
        <v>0</v>
      </c>
      <c r="N692" s="272"/>
      <c r="O692" s="462"/>
      <c r="P692" s="271">
        <f t="shared" si="157"/>
        <v>0</v>
      </c>
    </row>
    <row r="693" spans="1:16" ht="30" x14ac:dyDescent="0.3">
      <c r="A693" s="456"/>
      <c r="B693" s="18"/>
      <c r="C693" s="458">
        <v>3</v>
      </c>
      <c r="D693" s="428" t="s">
        <v>687</v>
      </c>
      <c r="E693" s="377" t="s">
        <v>185</v>
      </c>
      <c r="F693" s="378" t="s">
        <v>685</v>
      </c>
      <c r="G693" s="379"/>
      <c r="H693" s="380"/>
      <c r="I693" s="375">
        <f t="shared" si="154"/>
        <v>0</v>
      </c>
      <c r="K693" s="273"/>
      <c r="L693" s="274">
        <f t="shared" ref="L693:L702" si="158">G693+K693</f>
        <v>0</v>
      </c>
      <c r="M693" s="275">
        <f t="shared" ref="M693:M702" si="159">H693*L693</f>
        <v>0</v>
      </c>
      <c r="N693" s="272"/>
      <c r="O693" s="462"/>
      <c r="P693" s="271">
        <f t="shared" si="157"/>
        <v>0</v>
      </c>
    </row>
    <row r="694" spans="1:16" ht="30" x14ac:dyDescent="0.3">
      <c r="A694" s="456"/>
      <c r="B694" s="18"/>
      <c r="C694" s="458">
        <v>4</v>
      </c>
      <c r="D694" s="428" t="s">
        <v>688</v>
      </c>
      <c r="E694" s="377" t="s">
        <v>185</v>
      </c>
      <c r="F694" s="378" t="s">
        <v>685</v>
      </c>
      <c r="G694" s="379"/>
      <c r="H694" s="380"/>
      <c r="I694" s="375">
        <f t="shared" si="154"/>
        <v>0</v>
      </c>
      <c r="K694" s="273"/>
      <c r="L694" s="274">
        <f t="shared" si="158"/>
        <v>0</v>
      </c>
      <c r="M694" s="275">
        <f t="shared" si="159"/>
        <v>0</v>
      </c>
      <c r="N694" s="272"/>
      <c r="O694" s="462"/>
      <c r="P694" s="271">
        <f t="shared" si="157"/>
        <v>0</v>
      </c>
    </row>
    <row r="695" spans="1:16" ht="30" x14ac:dyDescent="0.3">
      <c r="A695" s="456"/>
      <c r="B695" s="18"/>
      <c r="C695" s="458">
        <v>5</v>
      </c>
      <c r="D695" s="428" t="s">
        <v>689</v>
      </c>
      <c r="E695" s="377" t="s">
        <v>185</v>
      </c>
      <c r="F695" s="378" t="s">
        <v>685</v>
      </c>
      <c r="G695" s="379"/>
      <c r="H695" s="380"/>
      <c r="I695" s="375">
        <f t="shared" si="154"/>
        <v>0</v>
      </c>
      <c r="K695" s="273"/>
      <c r="L695" s="274">
        <f t="shared" si="158"/>
        <v>0</v>
      </c>
      <c r="M695" s="275">
        <f t="shared" si="159"/>
        <v>0</v>
      </c>
      <c r="N695" s="272"/>
      <c r="O695" s="462"/>
      <c r="P695" s="271">
        <f t="shared" si="157"/>
        <v>0</v>
      </c>
    </row>
    <row r="696" spans="1:16" ht="30" x14ac:dyDescent="0.3">
      <c r="A696" s="456"/>
      <c r="B696" s="18"/>
      <c r="C696" s="458">
        <v>6</v>
      </c>
      <c r="D696" s="428" t="s">
        <v>690</v>
      </c>
      <c r="E696" s="377" t="s">
        <v>185</v>
      </c>
      <c r="F696" s="378" t="s">
        <v>685</v>
      </c>
      <c r="G696" s="379"/>
      <c r="H696" s="380"/>
      <c r="I696" s="375">
        <f t="shared" si="154"/>
        <v>0</v>
      </c>
      <c r="K696" s="273"/>
      <c r="L696" s="274">
        <f t="shared" si="158"/>
        <v>0</v>
      </c>
      <c r="M696" s="275">
        <f t="shared" si="159"/>
        <v>0</v>
      </c>
      <c r="N696" s="272"/>
      <c r="O696" s="462"/>
      <c r="P696" s="271">
        <f t="shared" si="157"/>
        <v>0</v>
      </c>
    </row>
    <row r="697" spans="1:16" ht="30" x14ac:dyDescent="0.3">
      <c r="A697" s="456"/>
      <c r="B697" s="18"/>
      <c r="C697" s="458">
        <v>7</v>
      </c>
      <c r="D697" s="428" t="s">
        <v>691</v>
      </c>
      <c r="E697" s="377" t="s">
        <v>185</v>
      </c>
      <c r="F697" s="378" t="s">
        <v>685</v>
      </c>
      <c r="G697" s="379"/>
      <c r="H697" s="380"/>
      <c r="I697" s="375">
        <f t="shared" si="154"/>
        <v>0</v>
      </c>
      <c r="K697" s="273"/>
      <c r="L697" s="274">
        <f t="shared" si="158"/>
        <v>0</v>
      </c>
      <c r="M697" s="275">
        <f t="shared" si="159"/>
        <v>0</v>
      </c>
      <c r="N697" s="272"/>
      <c r="O697" s="462"/>
      <c r="P697" s="271">
        <f t="shared" si="157"/>
        <v>0</v>
      </c>
    </row>
    <row r="698" spans="1:16" ht="30" x14ac:dyDescent="0.3">
      <c r="A698" s="456"/>
      <c r="B698" s="18"/>
      <c r="C698" s="458">
        <v>8</v>
      </c>
      <c r="D698" s="428" t="s">
        <v>692</v>
      </c>
      <c r="E698" s="377" t="s">
        <v>185</v>
      </c>
      <c r="F698" s="378" t="s">
        <v>685</v>
      </c>
      <c r="G698" s="379"/>
      <c r="H698" s="380"/>
      <c r="I698" s="375">
        <f t="shared" si="154"/>
        <v>0</v>
      </c>
      <c r="K698" s="273"/>
      <c r="L698" s="274">
        <f t="shared" si="158"/>
        <v>0</v>
      </c>
      <c r="M698" s="275">
        <f t="shared" si="159"/>
        <v>0</v>
      </c>
      <c r="N698" s="272"/>
      <c r="O698" s="462"/>
      <c r="P698" s="271">
        <f t="shared" si="157"/>
        <v>0</v>
      </c>
    </row>
    <row r="699" spans="1:16" ht="30" x14ac:dyDescent="0.3">
      <c r="A699" s="456"/>
      <c r="B699" s="18"/>
      <c r="C699" s="458">
        <v>9</v>
      </c>
      <c r="D699" s="428" t="s">
        <v>693</v>
      </c>
      <c r="E699" s="377" t="s">
        <v>185</v>
      </c>
      <c r="F699" s="378" t="s">
        <v>685</v>
      </c>
      <c r="G699" s="379"/>
      <c r="H699" s="380"/>
      <c r="I699" s="375">
        <f t="shared" si="154"/>
        <v>0</v>
      </c>
      <c r="K699" s="273"/>
      <c r="L699" s="274">
        <f t="shared" si="158"/>
        <v>0</v>
      </c>
      <c r="M699" s="275">
        <f t="shared" si="159"/>
        <v>0</v>
      </c>
      <c r="N699" s="272"/>
      <c r="O699" s="462"/>
      <c r="P699" s="271">
        <f t="shared" si="157"/>
        <v>0</v>
      </c>
    </row>
    <row r="700" spans="1:16" ht="30" x14ac:dyDescent="0.3">
      <c r="A700" s="456"/>
      <c r="B700" s="18"/>
      <c r="C700" s="458">
        <v>10</v>
      </c>
      <c r="D700" s="428" t="s">
        <v>694</v>
      </c>
      <c r="E700" s="377" t="s">
        <v>185</v>
      </c>
      <c r="F700" s="378" t="s">
        <v>685</v>
      </c>
      <c r="G700" s="379"/>
      <c r="H700" s="380"/>
      <c r="I700" s="375">
        <f t="shared" si="154"/>
        <v>0</v>
      </c>
      <c r="K700" s="273"/>
      <c r="L700" s="274">
        <f t="shared" si="158"/>
        <v>0</v>
      </c>
      <c r="M700" s="275">
        <f t="shared" si="159"/>
        <v>0</v>
      </c>
      <c r="N700" s="272"/>
      <c r="O700" s="462"/>
      <c r="P700" s="271">
        <f t="shared" si="157"/>
        <v>0</v>
      </c>
    </row>
    <row r="701" spans="1:16" ht="30" x14ac:dyDescent="0.3">
      <c r="A701" s="456"/>
      <c r="B701" s="18"/>
      <c r="C701" s="458">
        <v>11</v>
      </c>
      <c r="D701" s="428" t="s">
        <v>695</v>
      </c>
      <c r="E701" s="377" t="s">
        <v>185</v>
      </c>
      <c r="F701" s="378" t="s">
        <v>685</v>
      </c>
      <c r="G701" s="379"/>
      <c r="H701" s="380"/>
      <c r="I701" s="375">
        <f t="shared" si="154"/>
        <v>0</v>
      </c>
      <c r="K701" s="273"/>
      <c r="L701" s="274">
        <f t="shared" si="158"/>
        <v>0</v>
      </c>
      <c r="M701" s="275">
        <f t="shared" si="159"/>
        <v>0</v>
      </c>
      <c r="N701" s="272"/>
      <c r="O701" s="462"/>
      <c r="P701" s="271">
        <f t="shared" si="157"/>
        <v>0</v>
      </c>
    </row>
    <row r="702" spans="1:16" ht="30" x14ac:dyDescent="0.3">
      <c r="A702" s="456"/>
      <c r="B702" s="18"/>
      <c r="C702" s="458">
        <v>12</v>
      </c>
      <c r="D702" s="428" t="s">
        <v>696</v>
      </c>
      <c r="E702" s="377" t="s">
        <v>185</v>
      </c>
      <c r="F702" s="378" t="s">
        <v>685</v>
      </c>
      <c r="G702" s="379"/>
      <c r="H702" s="380"/>
      <c r="I702" s="375">
        <f t="shared" si="154"/>
        <v>0</v>
      </c>
      <c r="K702" s="273"/>
      <c r="L702" s="274">
        <f t="shared" si="158"/>
        <v>0</v>
      </c>
      <c r="M702" s="275">
        <f t="shared" si="159"/>
        <v>0</v>
      </c>
      <c r="N702" s="272"/>
      <c r="O702" s="462"/>
      <c r="P702" s="271">
        <f t="shared" si="157"/>
        <v>0</v>
      </c>
    </row>
    <row r="703" spans="1:16" ht="15.6" x14ac:dyDescent="0.25">
      <c r="A703" s="371"/>
      <c r="B703" s="371"/>
      <c r="C703" s="455"/>
      <c r="D703" s="430"/>
      <c r="E703" s="388"/>
      <c r="F703" s="372"/>
      <c r="G703" s="373"/>
      <c r="H703" s="374"/>
      <c r="I703" s="389"/>
      <c r="K703" s="313"/>
      <c r="L703" s="274"/>
      <c r="M703" s="275"/>
      <c r="N703" s="272"/>
      <c r="O703" s="463"/>
      <c r="P703" s="271"/>
    </row>
    <row r="704" spans="1:16" ht="15.6" x14ac:dyDescent="0.25">
      <c r="A704" s="371">
        <v>25</v>
      </c>
      <c r="B704" s="371">
        <v>2</v>
      </c>
      <c r="C704" s="455"/>
      <c r="D704" s="427" t="s">
        <v>697</v>
      </c>
      <c r="E704" s="13"/>
      <c r="F704" s="372"/>
      <c r="G704" s="373"/>
      <c r="H704" s="374"/>
      <c r="I704" s="375"/>
      <c r="K704" s="313"/>
      <c r="L704" s="274"/>
      <c r="M704" s="275"/>
      <c r="N704" s="272"/>
      <c r="O704" s="463"/>
      <c r="P704" s="271"/>
    </row>
    <row r="705" spans="1:16" ht="15.6" x14ac:dyDescent="0.3">
      <c r="A705" s="383"/>
      <c r="B705" s="383"/>
      <c r="C705" s="455"/>
      <c r="D705" s="430"/>
      <c r="E705" s="13"/>
      <c r="F705" s="372"/>
      <c r="G705" s="373"/>
      <c r="H705" s="374"/>
      <c r="I705" s="385"/>
      <c r="K705" s="313"/>
      <c r="L705" s="274"/>
      <c r="M705" s="275"/>
      <c r="N705" s="272"/>
      <c r="O705" s="463"/>
      <c r="P705" s="271"/>
    </row>
    <row r="706" spans="1:16" ht="15.6" x14ac:dyDescent="0.3">
      <c r="A706" s="456"/>
      <c r="B706" s="18"/>
      <c r="C706" s="458">
        <v>1</v>
      </c>
      <c r="D706" s="428" t="s">
        <v>698</v>
      </c>
      <c r="E706" s="377" t="s">
        <v>21</v>
      </c>
      <c r="F706" s="378"/>
      <c r="G706" s="379"/>
      <c r="H706" s="380"/>
      <c r="I706" s="375">
        <f t="shared" ref="I706:I710" si="160">H706*G706</f>
        <v>0</v>
      </c>
      <c r="K706" s="273"/>
      <c r="L706" s="274">
        <f t="shared" ref="L706:L710" si="161">G706+K706</f>
        <v>0</v>
      </c>
      <c r="M706" s="275">
        <f t="shared" ref="M706:M710" si="162">H706*L706</f>
        <v>0</v>
      </c>
      <c r="N706" s="272"/>
      <c r="O706" s="462"/>
      <c r="P706" s="271">
        <f t="shared" ref="P706:P710" si="163">H706*O706</f>
        <v>0</v>
      </c>
    </row>
    <row r="707" spans="1:16" ht="30" x14ac:dyDescent="0.3">
      <c r="A707" s="456"/>
      <c r="B707" s="18"/>
      <c r="C707" s="458">
        <v>2</v>
      </c>
      <c r="D707" s="428" t="s">
        <v>699</v>
      </c>
      <c r="E707" s="377" t="s">
        <v>185</v>
      </c>
      <c r="F707" s="378"/>
      <c r="G707" s="379"/>
      <c r="H707" s="380"/>
      <c r="I707" s="375">
        <f t="shared" si="160"/>
        <v>0</v>
      </c>
      <c r="K707" s="273"/>
      <c r="L707" s="274">
        <f t="shared" si="161"/>
        <v>0</v>
      </c>
      <c r="M707" s="275">
        <f t="shared" si="162"/>
        <v>0</v>
      </c>
      <c r="N707" s="272"/>
      <c r="O707" s="462"/>
      <c r="P707" s="271">
        <f t="shared" si="163"/>
        <v>0</v>
      </c>
    </row>
    <row r="708" spans="1:16" ht="30" x14ac:dyDescent="0.3">
      <c r="A708" s="456"/>
      <c r="B708" s="18"/>
      <c r="C708" s="458">
        <v>3</v>
      </c>
      <c r="D708" s="428" t="s">
        <v>700</v>
      </c>
      <c r="E708" s="377" t="s">
        <v>185</v>
      </c>
      <c r="F708" s="378"/>
      <c r="G708" s="379"/>
      <c r="H708" s="380"/>
      <c r="I708" s="375">
        <f t="shared" si="160"/>
        <v>0</v>
      </c>
      <c r="K708" s="273"/>
      <c r="L708" s="274">
        <f t="shared" si="161"/>
        <v>0</v>
      </c>
      <c r="M708" s="275">
        <f t="shared" si="162"/>
        <v>0</v>
      </c>
      <c r="N708" s="272"/>
      <c r="O708" s="462"/>
      <c r="P708" s="271">
        <f t="shared" si="163"/>
        <v>0</v>
      </c>
    </row>
    <row r="709" spans="1:16" ht="17.399999999999999" x14ac:dyDescent="0.3">
      <c r="A709" s="456"/>
      <c r="B709" s="18"/>
      <c r="C709" s="458">
        <v>4</v>
      </c>
      <c r="D709" s="428" t="s">
        <v>701</v>
      </c>
      <c r="E709" s="377" t="s">
        <v>185</v>
      </c>
      <c r="F709" s="378"/>
      <c r="G709" s="379"/>
      <c r="H709" s="380"/>
      <c r="I709" s="375">
        <f t="shared" si="160"/>
        <v>0</v>
      </c>
      <c r="K709" s="273"/>
      <c r="L709" s="274">
        <f t="shared" si="161"/>
        <v>0</v>
      </c>
      <c r="M709" s="275">
        <f t="shared" si="162"/>
        <v>0</v>
      </c>
      <c r="N709" s="272"/>
      <c r="O709" s="462"/>
      <c r="P709" s="271">
        <f t="shared" si="163"/>
        <v>0</v>
      </c>
    </row>
    <row r="710" spans="1:16" ht="17.399999999999999" x14ac:dyDescent="0.3">
      <c r="A710" s="456"/>
      <c r="B710" s="18"/>
      <c r="C710" s="458">
        <v>5</v>
      </c>
      <c r="D710" s="428" t="s">
        <v>702</v>
      </c>
      <c r="E710" s="377" t="s">
        <v>185</v>
      </c>
      <c r="F710" s="378"/>
      <c r="G710" s="379"/>
      <c r="H710" s="380"/>
      <c r="I710" s="375">
        <f t="shared" si="160"/>
        <v>0</v>
      </c>
      <c r="K710" s="273"/>
      <c r="L710" s="274">
        <f t="shared" si="161"/>
        <v>0</v>
      </c>
      <c r="M710" s="275">
        <f t="shared" si="162"/>
        <v>0</v>
      </c>
      <c r="N710" s="272"/>
      <c r="O710" s="462"/>
      <c r="P710" s="271">
        <f t="shared" si="163"/>
        <v>0</v>
      </c>
    </row>
    <row r="711" spans="1:16" ht="15.6" x14ac:dyDescent="0.25">
      <c r="A711" s="371"/>
      <c r="B711" s="371"/>
      <c r="C711" s="455"/>
      <c r="D711" s="430"/>
      <c r="E711" s="388"/>
      <c r="F711" s="372"/>
      <c r="G711" s="373"/>
      <c r="H711" s="374"/>
      <c r="I711" s="390"/>
      <c r="K711" s="313"/>
      <c r="L711" s="274"/>
      <c r="M711" s="275"/>
      <c r="N711" s="272"/>
      <c r="O711" s="463"/>
      <c r="P711" s="271"/>
    </row>
    <row r="712" spans="1:16" ht="16.2" thickBot="1" x14ac:dyDescent="0.35">
      <c r="A712" s="383"/>
      <c r="B712" s="383"/>
      <c r="C712" s="455"/>
      <c r="D712" s="430" t="s">
        <v>43</v>
      </c>
      <c r="E712" s="13"/>
      <c r="F712" s="372"/>
      <c r="G712" s="373"/>
      <c r="H712" s="374"/>
      <c r="I712" s="384">
        <f>SUM(I689:I711)</f>
        <v>0</v>
      </c>
      <c r="K712" s="313"/>
      <c r="L712" s="274"/>
      <c r="M712" s="275"/>
      <c r="N712" s="272"/>
      <c r="O712" s="463"/>
      <c r="P712" s="271"/>
    </row>
    <row r="713" spans="1:16" ht="15.6" x14ac:dyDescent="0.3">
      <c r="A713" s="383"/>
      <c r="B713" s="383"/>
      <c r="C713" s="455"/>
      <c r="D713" s="430"/>
      <c r="E713" s="13"/>
      <c r="F713" s="372"/>
      <c r="G713" s="373"/>
      <c r="H713" s="374"/>
      <c r="I713" s="385"/>
      <c r="K713" s="313"/>
      <c r="L713" s="274"/>
      <c r="M713" s="275"/>
      <c r="N713" s="272"/>
      <c r="O713" s="463"/>
      <c r="P713" s="271"/>
    </row>
    <row r="714" spans="1:16" ht="15.6" x14ac:dyDescent="0.3">
      <c r="A714" s="383">
        <v>26</v>
      </c>
      <c r="B714" s="383"/>
      <c r="C714" s="455"/>
      <c r="D714" s="430" t="s">
        <v>703</v>
      </c>
      <c r="E714" s="13"/>
      <c r="F714" s="372"/>
      <c r="G714" s="373"/>
      <c r="H714" s="374"/>
      <c r="I714" s="375"/>
      <c r="K714" s="313"/>
      <c r="L714" s="274"/>
      <c r="M714" s="275"/>
      <c r="N714" s="272"/>
      <c r="O714" s="463"/>
      <c r="P714" s="271"/>
    </row>
    <row r="715" spans="1:16" ht="15.6" x14ac:dyDescent="0.3">
      <c r="A715" s="383"/>
      <c r="B715" s="383"/>
      <c r="C715" s="455"/>
      <c r="D715" s="430"/>
      <c r="E715" s="13"/>
      <c r="F715" s="372"/>
      <c r="G715" s="373"/>
      <c r="H715" s="374"/>
      <c r="I715" s="385"/>
      <c r="K715" s="313"/>
      <c r="L715" s="274"/>
      <c r="M715" s="275"/>
      <c r="N715" s="272"/>
      <c r="O715" s="463"/>
      <c r="P715" s="271"/>
    </row>
    <row r="716" spans="1:16" ht="15.6" x14ac:dyDescent="0.25">
      <c r="A716" s="371">
        <v>26</v>
      </c>
      <c r="B716" s="371">
        <v>1</v>
      </c>
      <c r="C716" s="455"/>
      <c r="D716" s="427" t="s">
        <v>703</v>
      </c>
      <c r="E716" s="13"/>
      <c r="F716" s="372"/>
      <c r="G716" s="373"/>
      <c r="H716" s="374"/>
      <c r="I716" s="375"/>
      <c r="K716" s="313"/>
      <c r="L716" s="274"/>
      <c r="M716" s="275"/>
      <c r="N716" s="272"/>
      <c r="O716" s="463"/>
      <c r="P716" s="271"/>
    </row>
    <row r="717" spans="1:16" ht="15.6" x14ac:dyDescent="0.25">
      <c r="A717" s="371"/>
      <c r="B717" s="371"/>
      <c r="C717" s="455"/>
      <c r="D717" s="427"/>
      <c r="E717" s="13"/>
      <c r="F717" s="372"/>
      <c r="G717" s="373"/>
      <c r="H717" s="374"/>
      <c r="I717" s="385"/>
      <c r="K717" s="313"/>
      <c r="L717" s="274"/>
      <c r="M717" s="275"/>
      <c r="N717" s="272"/>
      <c r="O717" s="463"/>
      <c r="P717" s="271"/>
    </row>
    <row r="718" spans="1:16" ht="30" x14ac:dyDescent="0.3">
      <c r="A718" s="456"/>
      <c r="B718" s="18"/>
      <c r="C718" s="458">
        <v>1</v>
      </c>
      <c r="D718" s="428" t="s">
        <v>704</v>
      </c>
      <c r="E718" s="377" t="s">
        <v>463</v>
      </c>
      <c r="F718" s="378"/>
      <c r="G718" s="387"/>
      <c r="H718" s="380"/>
      <c r="I718" s="375">
        <f t="shared" ref="I718:I719" si="164">H718*G718</f>
        <v>0</v>
      </c>
      <c r="K718" s="273"/>
      <c r="L718" s="274">
        <f t="shared" ref="L718:L719" si="165">G718+K718</f>
        <v>0</v>
      </c>
      <c r="M718" s="275">
        <f t="shared" ref="M718:M719" si="166">H718*L718</f>
        <v>0</v>
      </c>
      <c r="N718" s="272"/>
      <c r="O718" s="462"/>
      <c r="P718" s="271">
        <f t="shared" ref="P718:P719" si="167">H718*O718</f>
        <v>0</v>
      </c>
    </row>
    <row r="719" spans="1:16" ht="15.6" x14ac:dyDescent="0.3">
      <c r="A719" s="456"/>
      <c r="B719" s="18"/>
      <c r="C719" s="458">
        <v>2</v>
      </c>
      <c r="D719" s="428" t="s">
        <v>705</v>
      </c>
      <c r="E719" s="377" t="s">
        <v>463</v>
      </c>
      <c r="F719" s="378"/>
      <c r="G719" s="387"/>
      <c r="H719" s="380"/>
      <c r="I719" s="375">
        <f t="shared" si="164"/>
        <v>0</v>
      </c>
      <c r="K719" s="273"/>
      <c r="L719" s="274">
        <f t="shared" si="165"/>
        <v>0</v>
      </c>
      <c r="M719" s="275">
        <f t="shared" si="166"/>
        <v>0</v>
      </c>
      <c r="N719" s="272"/>
      <c r="O719" s="462"/>
      <c r="P719" s="271">
        <f t="shared" si="167"/>
        <v>0</v>
      </c>
    </row>
    <row r="720" spans="1:16" ht="15.6" x14ac:dyDescent="0.3">
      <c r="A720" s="383"/>
      <c r="B720" s="383"/>
      <c r="C720" s="455"/>
      <c r="D720" s="430"/>
      <c r="E720" s="13"/>
      <c r="F720" s="372"/>
      <c r="G720" s="373"/>
      <c r="H720" s="374"/>
      <c r="I720" s="385"/>
      <c r="K720" s="313"/>
      <c r="L720" s="274"/>
      <c r="M720" s="275">
        <f t="shared" ref="M720:M754" si="168">H720*L720</f>
        <v>0</v>
      </c>
      <c r="N720" s="272"/>
      <c r="O720" s="463"/>
      <c r="P720" s="271"/>
    </row>
    <row r="721" spans="1:16" ht="16.2" thickBot="1" x14ac:dyDescent="0.35">
      <c r="A721" s="383"/>
      <c r="B721" s="383"/>
      <c r="C721" s="455"/>
      <c r="D721" s="430" t="s">
        <v>43</v>
      </c>
      <c r="E721" s="13"/>
      <c r="F721" s="372"/>
      <c r="G721" s="373"/>
      <c r="H721" s="374"/>
      <c r="I721" s="384">
        <f>SUM(I716:I720)</f>
        <v>0</v>
      </c>
      <c r="K721" s="313"/>
      <c r="L721" s="374"/>
      <c r="M721" s="384">
        <f>SUM(M716:M720)</f>
        <v>0</v>
      </c>
      <c r="N721" s="272"/>
      <c r="O721" s="463"/>
      <c r="P721" s="384">
        <f>SUM(P716:P720)</f>
        <v>0</v>
      </c>
    </row>
    <row r="722" spans="1:16" ht="15.6" x14ac:dyDescent="0.3">
      <c r="A722" s="383"/>
      <c r="B722" s="383"/>
      <c r="C722" s="455"/>
      <c r="D722" s="430"/>
      <c r="E722" s="13"/>
      <c r="F722" s="372"/>
      <c r="G722" s="373"/>
      <c r="H722" s="374"/>
      <c r="I722" s="385"/>
      <c r="K722" s="313"/>
      <c r="L722" s="274"/>
      <c r="M722" s="275">
        <f t="shared" si="168"/>
        <v>0</v>
      </c>
      <c r="N722" s="272"/>
      <c r="O722" s="463"/>
      <c r="P722" s="271"/>
    </row>
    <row r="723" spans="1:16" ht="15.6" x14ac:dyDescent="0.3">
      <c r="A723" s="383">
        <v>27</v>
      </c>
      <c r="B723" s="383"/>
      <c r="C723" s="455"/>
      <c r="D723" s="430" t="s">
        <v>706</v>
      </c>
      <c r="E723" s="13"/>
      <c r="F723" s="372"/>
      <c r="G723" s="373"/>
      <c r="H723" s="374"/>
      <c r="I723" s="375"/>
      <c r="K723" s="313"/>
      <c r="L723" s="274"/>
      <c r="M723" s="275">
        <f t="shared" si="168"/>
        <v>0</v>
      </c>
      <c r="N723" s="272"/>
      <c r="O723" s="463"/>
      <c r="P723" s="271"/>
    </row>
    <row r="724" spans="1:16" ht="15.6" x14ac:dyDescent="0.3">
      <c r="A724" s="383"/>
      <c r="B724" s="383"/>
      <c r="C724" s="455"/>
      <c r="D724" s="430"/>
      <c r="E724" s="13"/>
      <c r="F724" s="372"/>
      <c r="G724" s="373"/>
      <c r="H724" s="374"/>
      <c r="I724" s="385"/>
      <c r="K724" s="313"/>
      <c r="L724" s="274"/>
      <c r="M724" s="275">
        <f t="shared" si="168"/>
        <v>0</v>
      </c>
      <c r="N724" s="272"/>
      <c r="O724" s="463"/>
      <c r="P724" s="271"/>
    </row>
    <row r="725" spans="1:16" ht="15.6" x14ac:dyDescent="0.25">
      <c r="A725" s="371">
        <v>27</v>
      </c>
      <c r="B725" s="371">
        <v>1</v>
      </c>
      <c r="C725" s="455"/>
      <c r="D725" s="427" t="s">
        <v>707</v>
      </c>
      <c r="E725" s="13"/>
      <c r="F725" s="372"/>
      <c r="G725" s="373"/>
      <c r="H725" s="374"/>
      <c r="I725" s="375"/>
      <c r="K725" s="313"/>
      <c r="L725" s="274"/>
      <c r="M725" s="275">
        <f t="shared" si="168"/>
        <v>0</v>
      </c>
      <c r="N725" s="272"/>
      <c r="O725" s="463"/>
      <c r="P725" s="271"/>
    </row>
    <row r="726" spans="1:16" ht="15.6" x14ac:dyDescent="0.25">
      <c r="A726" s="371"/>
      <c r="B726" s="371"/>
      <c r="C726" s="455"/>
      <c r="D726" s="427"/>
      <c r="E726" s="13"/>
      <c r="F726" s="372"/>
      <c r="G726" s="373"/>
      <c r="H726" s="374"/>
      <c r="I726" s="385"/>
      <c r="K726" s="313"/>
      <c r="L726" s="274"/>
      <c r="M726" s="275">
        <f t="shared" si="168"/>
        <v>0</v>
      </c>
      <c r="N726" s="272"/>
      <c r="O726" s="463"/>
      <c r="P726" s="271"/>
    </row>
    <row r="727" spans="1:16" ht="17.399999999999999" x14ac:dyDescent="0.3">
      <c r="A727" s="456"/>
      <c r="B727" s="18"/>
      <c r="C727" s="458">
        <v>1</v>
      </c>
      <c r="D727" s="428" t="s">
        <v>708</v>
      </c>
      <c r="E727" s="377" t="s">
        <v>185</v>
      </c>
      <c r="F727" s="378"/>
      <c r="G727" s="387"/>
      <c r="H727" s="380"/>
      <c r="I727" s="375">
        <f t="shared" ref="I727:I731" si="169">H727*G727</f>
        <v>0</v>
      </c>
      <c r="K727" s="273"/>
      <c r="L727" s="274">
        <f t="shared" ref="L727:L731" si="170">G727+K727</f>
        <v>0</v>
      </c>
      <c r="M727" s="275">
        <f t="shared" si="168"/>
        <v>0</v>
      </c>
      <c r="N727" s="272"/>
      <c r="O727" s="462"/>
      <c r="P727" s="271">
        <f t="shared" ref="P727:P731" si="171">H727*O727</f>
        <v>0</v>
      </c>
    </row>
    <row r="728" spans="1:16" ht="17.399999999999999" x14ac:dyDescent="0.3">
      <c r="A728" s="456"/>
      <c r="B728" s="18"/>
      <c r="C728" s="458">
        <v>2</v>
      </c>
      <c r="D728" s="428" t="s">
        <v>709</v>
      </c>
      <c r="E728" s="377" t="s">
        <v>185</v>
      </c>
      <c r="F728" s="378"/>
      <c r="G728" s="387"/>
      <c r="H728" s="380"/>
      <c r="I728" s="375">
        <f t="shared" si="169"/>
        <v>0</v>
      </c>
      <c r="K728" s="273"/>
      <c r="L728" s="274">
        <f t="shared" si="170"/>
        <v>0</v>
      </c>
      <c r="M728" s="275">
        <f t="shared" si="168"/>
        <v>0</v>
      </c>
      <c r="N728" s="272"/>
      <c r="O728" s="462"/>
      <c r="P728" s="271">
        <f t="shared" si="171"/>
        <v>0</v>
      </c>
    </row>
    <row r="729" spans="1:16" ht="17.399999999999999" x14ac:dyDescent="0.3">
      <c r="A729" s="456"/>
      <c r="B729" s="18"/>
      <c r="C729" s="458">
        <v>3</v>
      </c>
      <c r="D729" s="428" t="s">
        <v>710</v>
      </c>
      <c r="E729" s="377" t="s">
        <v>185</v>
      </c>
      <c r="F729" s="378"/>
      <c r="G729" s="387"/>
      <c r="H729" s="380"/>
      <c r="I729" s="375">
        <f t="shared" si="169"/>
        <v>0</v>
      </c>
      <c r="K729" s="273"/>
      <c r="L729" s="274">
        <f t="shared" si="170"/>
        <v>0</v>
      </c>
      <c r="M729" s="275">
        <f t="shared" si="168"/>
        <v>0</v>
      </c>
      <c r="N729" s="272"/>
      <c r="O729" s="462"/>
      <c r="P729" s="271">
        <f t="shared" si="171"/>
        <v>0</v>
      </c>
    </row>
    <row r="730" spans="1:16" ht="30" x14ac:dyDescent="0.3">
      <c r="A730" s="456"/>
      <c r="B730" s="18"/>
      <c r="C730" s="458">
        <v>4</v>
      </c>
      <c r="D730" s="428" t="s">
        <v>711</v>
      </c>
      <c r="E730" s="377" t="s">
        <v>185</v>
      </c>
      <c r="F730" s="378"/>
      <c r="G730" s="387"/>
      <c r="H730" s="380"/>
      <c r="I730" s="375">
        <f t="shared" si="169"/>
        <v>0</v>
      </c>
      <c r="K730" s="273"/>
      <c r="L730" s="274">
        <f t="shared" si="170"/>
        <v>0</v>
      </c>
      <c r="M730" s="275">
        <f t="shared" si="168"/>
        <v>0</v>
      </c>
      <c r="N730" s="272"/>
      <c r="O730" s="462"/>
      <c r="P730" s="271">
        <f t="shared" si="171"/>
        <v>0</v>
      </c>
    </row>
    <row r="731" spans="1:16" ht="30" x14ac:dyDescent="0.3">
      <c r="A731" s="456"/>
      <c r="B731" s="18"/>
      <c r="C731" s="458">
        <v>5</v>
      </c>
      <c r="D731" s="428" t="s">
        <v>712</v>
      </c>
      <c r="E731" s="377" t="s">
        <v>185</v>
      </c>
      <c r="F731" s="378"/>
      <c r="G731" s="387"/>
      <c r="H731" s="380"/>
      <c r="I731" s="375">
        <f t="shared" si="169"/>
        <v>0</v>
      </c>
      <c r="K731" s="273"/>
      <c r="L731" s="274">
        <f t="shared" si="170"/>
        <v>0</v>
      </c>
      <c r="M731" s="275">
        <f t="shared" si="168"/>
        <v>0</v>
      </c>
      <c r="N731" s="272"/>
      <c r="O731" s="462"/>
      <c r="P731" s="271">
        <f t="shared" si="171"/>
        <v>0</v>
      </c>
    </row>
    <row r="732" spans="1:16" ht="15.6" x14ac:dyDescent="0.3">
      <c r="A732" s="383"/>
      <c r="B732" s="383"/>
      <c r="C732" s="455"/>
      <c r="D732" s="430"/>
      <c r="E732" s="13"/>
      <c r="F732" s="372"/>
      <c r="G732" s="373"/>
      <c r="H732" s="374"/>
      <c r="I732" s="385"/>
      <c r="K732" s="313"/>
      <c r="L732" s="274"/>
      <c r="M732" s="275">
        <f t="shared" si="168"/>
        <v>0</v>
      </c>
      <c r="N732" s="272"/>
      <c r="O732" s="463"/>
      <c r="P732" s="271"/>
    </row>
    <row r="733" spans="1:16" ht="16.2" thickBot="1" x14ac:dyDescent="0.35">
      <c r="A733" s="383"/>
      <c r="B733" s="383"/>
      <c r="C733" s="455"/>
      <c r="D733" s="430" t="s">
        <v>43</v>
      </c>
      <c r="E733" s="13"/>
      <c r="F733" s="372"/>
      <c r="G733" s="373"/>
      <c r="H733" s="374"/>
      <c r="I733" s="384">
        <f>SUM(I725:I732)</f>
        <v>0</v>
      </c>
      <c r="K733" s="313"/>
      <c r="L733" s="374"/>
      <c r="M733" s="384">
        <f>SUM(M725:M732)</f>
        <v>0</v>
      </c>
      <c r="N733" s="272"/>
      <c r="O733" s="463"/>
      <c r="P733" s="384">
        <f>SUM(P725:P732)</f>
        <v>0</v>
      </c>
    </row>
    <row r="734" spans="1:16" ht="15.6" x14ac:dyDescent="0.25">
      <c r="A734" s="371"/>
      <c r="B734" s="371"/>
      <c r="C734" s="455"/>
      <c r="D734" s="430"/>
      <c r="E734" s="388"/>
      <c r="F734" s="372"/>
      <c r="G734" s="373"/>
      <c r="H734" s="374"/>
      <c r="I734" s="389"/>
      <c r="K734" s="313"/>
      <c r="L734" s="274"/>
      <c r="M734" s="275">
        <f t="shared" si="168"/>
        <v>0</v>
      </c>
      <c r="N734" s="272"/>
      <c r="O734" s="463"/>
      <c r="P734" s="271"/>
    </row>
    <row r="735" spans="1:16" ht="15.6" x14ac:dyDescent="0.3">
      <c r="A735" s="383">
        <v>30</v>
      </c>
      <c r="B735" s="383"/>
      <c r="C735" s="455"/>
      <c r="D735" s="430" t="s">
        <v>713</v>
      </c>
      <c r="E735" s="13"/>
      <c r="F735" s="372"/>
      <c r="G735" s="373"/>
      <c r="H735" s="374"/>
      <c r="I735" s="375"/>
      <c r="K735" s="313"/>
      <c r="L735" s="274"/>
      <c r="M735" s="275">
        <f t="shared" si="168"/>
        <v>0</v>
      </c>
      <c r="N735" s="272"/>
      <c r="O735" s="463"/>
      <c r="P735" s="271"/>
    </row>
    <row r="736" spans="1:16" ht="15.6" x14ac:dyDescent="0.3">
      <c r="A736" s="383"/>
      <c r="B736" s="383"/>
      <c r="C736" s="455"/>
      <c r="D736" s="430"/>
      <c r="E736" s="13"/>
      <c r="F736" s="372"/>
      <c r="G736" s="373"/>
      <c r="H736" s="374"/>
      <c r="I736" s="385"/>
      <c r="K736" s="313"/>
      <c r="L736" s="274"/>
      <c r="M736" s="275">
        <f t="shared" si="168"/>
        <v>0</v>
      </c>
      <c r="N736" s="272"/>
      <c r="O736" s="463"/>
      <c r="P736" s="271"/>
    </row>
    <row r="737" spans="1:16" ht="15.6" x14ac:dyDescent="0.25">
      <c r="A737" s="371">
        <v>30</v>
      </c>
      <c r="B737" s="371">
        <v>1</v>
      </c>
      <c r="C737" s="455"/>
      <c r="D737" s="427" t="s">
        <v>714</v>
      </c>
      <c r="E737" s="13"/>
      <c r="F737" s="372"/>
      <c r="G737" s="373"/>
      <c r="H737" s="374"/>
      <c r="I737" s="375"/>
      <c r="K737" s="313"/>
      <c r="L737" s="274"/>
      <c r="M737" s="275">
        <f t="shared" si="168"/>
        <v>0</v>
      </c>
      <c r="N737" s="272"/>
      <c r="O737" s="463"/>
      <c r="P737" s="271"/>
    </row>
    <row r="738" spans="1:16" ht="15.6" x14ac:dyDescent="0.3">
      <c r="A738" s="383"/>
      <c r="B738" s="383"/>
      <c r="C738" s="455"/>
      <c r="D738" s="430"/>
      <c r="E738" s="13"/>
      <c r="F738" s="372"/>
      <c r="G738" s="373"/>
      <c r="H738" s="374"/>
      <c r="I738" s="385"/>
      <c r="K738" s="313"/>
      <c r="L738" s="274"/>
      <c r="M738" s="275">
        <f t="shared" si="168"/>
        <v>0</v>
      </c>
      <c r="N738" s="272"/>
      <c r="O738" s="463"/>
      <c r="P738" s="271"/>
    </row>
    <row r="739" spans="1:16" ht="17.399999999999999" x14ac:dyDescent="0.3">
      <c r="A739" s="456"/>
      <c r="B739" s="18"/>
      <c r="C739" s="458">
        <v>1</v>
      </c>
      <c r="D739" s="428" t="s">
        <v>714</v>
      </c>
      <c r="E739" s="377" t="s">
        <v>185</v>
      </c>
      <c r="F739" s="378"/>
      <c r="G739" s="379"/>
      <c r="H739" s="380"/>
      <c r="I739" s="375">
        <f t="shared" ref="I739" si="172">H739*G739</f>
        <v>0</v>
      </c>
      <c r="K739" s="273"/>
      <c r="L739" s="274">
        <f t="shared" ref="L739" si="173">G739+K739</f>
        <v>0</v>
      </c>
      <c r="M739" s="275">
        <f t="shared" ref="M739" si="174">H739*L739</f>
        <v>0</v>
      </c>
      <c r="N739" s="272"/>
      <c r="O739" s="462"/>
      <c r="P739" s="271">
        <f t="shared" ref="P739" si="175">H739*O739</f>
        <v>0</v>
      </c>
    </row>
    <row r="740" spans="1:16" ht="15.6" x14ac:dyDescent="0.25">
      <c r="A740" s="371"/>
      <c r="B740" s="371"/>
      <c r="C740" s="455"/>
      <c r="D740" s="427"/>
      <c r="E740" s="13"/>
      <c r="F740" s="372"/>
      <c r="G740" s="373"/>
      <c r="H740" s="374"/>
      <c r="I740" s="375"/>
      <c r="K740" s="313"/>
      <c r="L740" s="274"/>
      <c r="M740" s="275">
        <f t="shared" si="168"/>
        <v>0</v>
      </c>
      <c r="N740" s="272"/>
      <c r="O740" s="463"/>
      <c r="P740" s="271"/>
    </row>
    <row r="741" spans="1:16" ht="16.2" thickBot="1" x14ac:dyDescent="0.35">
      <c r="A741" s="383"/>
      <c r="B741" s="383"/>
      <c r="C741" s="455"/>
      <c r="D741" s="430" t="s">
        <v>43</v>
      </c>
      <c r="E741" s="13"/>
      <c r="F741" s="372"/>
      <c r="G741" s="373"/>
      <c r="H741" s="374"/>
      <c r="I741" s="384">
        <f>SUM(I737:I740)</f>
        <v>0</v>
      </c>
      <c r="K741" s="313"/>
      <c r="L741" s="374"/>
      <c r="M741" s="384">
        <f>SUM(M737:M740)</f>
        <v>0</v>
      </c>
      <c r="N741" s="272"/>
      <c r="O741" s="463"/>
      <c r="P741" s="384">
        <f>SUM(P737:P740)</f>
        <v>0</v>
      </c>
    </row>
    <row r="742" spans="1:16" ht="15.6" x14ac:dyDescent="0.25">
      <c r="A742" s="371"/>
      <c r="B742" s="371"/>
      <c r="C742" s="455"/>
      <c r="D742" s="430"/>
      <c r="E742" s="388"/>
      <c r="F742" s="372"/>
      <c r="G742" s="373"/>
      <c r="H742" s="374"/>
      <c r="I742" s="389"/>
      <c r="K742" s="313"/>
      <c r="L742" s="274"/>
      <c r="M742" s="275">
        <f t="shared" si="168"/>
        <v>0</v>
      </c>
      <c r="N742" s="272"/>
      <c r="O742" s="463"/>
      <c r="P742" s="271"/>
    </row>
    <row r="743" spans="1:16" ht="15.6" x14ac:dyDescent="0.3">
      <c r="A743" s="383">
        <v>31</v>
      </c>
      <c r="B743" s="383"/>
      <c r="C743" s="455"/>
      <c r="D743" s="430" t="s">
        <v>715</v>
      </c>
      <c r="E743" s="13"/>
      <c r="F743" s="372"/>
      <c r="G743" s="373"/>
      <c r="H743" s="374"/>
      <c r="I743" s="375"/>
      <c r="K743" s="313"/>
      <c r="L743" s="274"/>
      <c r="M743" s="275">
        <f t="shared" si="168"/>
        <v>0</v>
      </c>
      <c r="N743" s="272"/>
      <c r="O743" s="463"/>
      <c r="P743" s="271"/>
    </row>
    <row r="744" spans="1:16" ht="15.6" x14ac:dyDescent="0.3">
      <c r="A744" s="383"/>
      <c r="B744" s="383"/>
      <c r="C744" s="455"/>
      <c r="D744" s="430"/>
      <c r="E744" s="13"/>
      <c r="F744" s="372"/>
      <c r="G744" s="373"/>
      <c r="H744" s="374"/>
      <c r="I744" s="385"/>
      <c r="K744" s="313"/>
      <c r="L744" s="274"/>
      <c r="M744" s="275">
        <f t="shared" si="168"/>
        <v>0</v>
      </c>
      <c r="N744" s="272"/>
      <c r="O744" s="463"/>
      <c r="P744" s="271"/>
    </row>
    <row r="745" spans="1:16" ht="30" x14ac:dyDescent="0.25">
      <c r="A745" s="371">
        <v>31</v>
      </c>
      <c r="B745" s="371">
        <v>1</v>
      </c>
      <c r="C745" s="455"/>
      <c r="D745" s="427" t="s">
        <v>716</v>
      </c>
      <c r="E745" s="13"/>
      <c r="F745" s="372"/>
      <c r="G745" s="373"/>
      <c r="H745" s="374"/>
      <c r="I745" s="375"/>
      <c r="K745" s="313"/>
      <c r="L745" s="274"/>
      <c r="M745" s="275">
        <f t="shared" si="168"/>
        <v>0</v>
      </c>
      <c r="N745" s="272"/>
      <c r="O745" s="463"/>
      <c r="P745" s="271"/>
    </row>
    <row r="746" spans="1:16" ht="15.6" x14ac:dyDescent="0.3">
      <c r="A746" s="383"/>
      <c r="B746" s="383"/>
      <c r="C746" s="455"/>
      <c r="D746" s="430"/>
      <c r="E746" s="13"/>
      <c r="F746" s="372"/>
      <c r="G746" s="373"/>
      <c r="H746" s="374"/>
      <c r="I746" s="385"/>
      <c r="K746" s="313"/>
      <c r="L746" s="274"/>
      <c r="M746" s="275">
        <f t="shared" si="168"/>
        <v>0</v>
      </c>
      <c r="N746" s="272"/>
      <c r="O746" s="463"/>
      <c r="P746" s="271"/>
    </row>
    <row r="747" spans="1:16" ht="30" x14ac:dyDescent="0.3">
      <c r="A747" s="456"/>
      <c r="B747" s="18"/>
      <c r="C747" s="458">
        <v>1</v>
      </c>
      <c r="D747" s="428" t="s">
        <v>717</v>
      </c>
      <c r="E747" s="377" t="s">
        <v>185</v>
      </c>
      <c r="F747" s="378"/>
      <c r="G747" s="379"/>
      <c r="H747" s="380"/>
      <c r="I747" s="375">
        <f t="shared" ref="I747:I751" si="176">H747*G747</f>
        <v>0</v>
      </c>
      <c r="K747" s="273"/>
      <c r="L747" s="274">
        <f t="shared" ref="L747:L751" si="177">G747+K747</f>
        <v>0</v>
      </c>
      <c r="M747" s="275">
        <f t="shared" ref="M747:M751" si="178">H747*L747</f>
        <v>0</v>
      </c>
      <c r="N747" s="272"/>
      <c r="O747" s="462"/>
      <c r="P747" s="271">
        <f t="shared" ref="P747:P751" si="179">H747*O747</f>
        <v>0</v>
      </c>
    </row>
    <row r="748" spans="1:16" ht="17.399999999999999" x14ac:dyDescent="0.3">
      <c r="A748" s="456"/>
      <c r="B748" s="18"/>
      <c r="C748" s="458">
        <v>2</v>
      </c>
      <c r="D748" s="428" t="s">
        <v>718</v>
      </c>
      <c r="E748" s="377" t="s">
        <v>185</v>
      </c>
      <c r="F748" s="378"/>
      <c r="G748" s="379"/>
      <c r="H748" s="380"/>
      <c r="I748" s="375">
        <f t="shared" si="176"/>
        <v>0</v>
      </c>
      <c r="K748" s="273"/>
      <c r="L748" s="274">
        <f t="shared" si="177"/>
        <v>0</v>
      </c>
      <c r="M748" s="275">
        <f t="shared" si="178"/>
        <v>0</v>
      </c>
      <c r="N748" s="272"/>
      <c r="O748" s="462"/>
      <c r="P748" s="271">
        <f t="shared" si="179"/>
        <v>0</v>
      </c>
    </row>
    <row r="749" spans="1:16" ht="17.399999999999999" x14ac:dyDescent="0.3">
      <c r="A749" s="456"/>
      <c r="B749" s="18"/>
      <c r="C749" s="458">
        <v>3</v>
      </c>
      <c r="D749" s="428" t="s">
        <v>719</v>
      </c>
      <c r="E749" s="377" t="s">
        <v>185</v>
      </c>
      <c r="F749" s="378" t="s">
        <v>720</v>
      </c>
      <c r="G749" s="379"/>
      <c r="H749" s="380"/>
      <c r="I749" s="375">
        <f t="shared" si="176"/>
        <v>0</v>
      </c>
      <c r="K749" s="273"/>
      <c r="L749" s="274">
        <f t="shared" si="177"/>
        <v>0</v>
      </c>
      <c r="M749" s="275">
        <f t="shared" si="178"/>
        <v>0</v>
      </c>
      <c r="N749" s="272"/>
      <c r="O749" s="462"/>
      <c r="P749" s="271">
        <f t="shared" si="179"/>
        <v>0</v>
      </c>
    </row>
    <row r="750" spans="1:16" ht="15.6" x14ac:dyDescent="0.3">
      <c r="A750" s="456"/>
      <c r="B750" s="18"/>
      <c r="C750" s="458">
        <v>4</v>
      </c>
      <c r="D750" s="428" t="s">
        <v>721</v>
      </c>
      <c r="E750" s="377" t="s">
        <v>27</v>
      </c>
      <c r="F750" s="378" t="s">
        <v>720</v>
      </c>
      <c r="G750" s="379"/>
      <c r="H750" s="380"/>
      <c r="I750" s="375">
        <f t="shared" si="176"/>
        <v>0</v>
      </c>
      <c r="K750" s="273"/>
      <c r="L750" s="274">
        <f t="shared" si="177"/>
        <v>0</v>
      </c>
      <c r="M750" s="275">
        <f t="shared" si="178"/>
        <v>0</v>
      </c>
      <c r="N750" s="272"/>
      <c r="O750" s="462"/>
      <c r="P750" s="271">
        <f t="shared" si="179"/>
        <v>0</v>
      </c>
    </row>
    <row r="751" spans="1:16" ht="17.399999999999999" x14ac:dyDescent="0.3">
      <c r="A751" s="456"/>
      <c r="B751" s="18"/>
      <c r="C751" s="458">
        <v>5</v>
      </c>
      <c r="D751" s="428" t="s">
        <v>722</v>
      </c>
      <c r="E751" s="377" t="s">
        <v>185</v>
      </c>
      <c r="F751" s="378"/>
      <c r="G751" s="379"/>
      <c r="H751" s="380"/>
      <c r="I751" s="375">
        <f t="shared" si="176"/>
        <v>0</v>
      </c>
      <c r="K751" s="273"/>
      <c r="L751" s="274">
        <f t="shared" si="177"/>
        <v>0</v>
      </c>
      <c r="M751" s="275">
        <f t="shared" si="178"/>
        <v>0</v>
      </c>
      <c r="N751" s="272"/>
      <c r="O751" s="462"/>
      <c r="P751" s="271">
        <f t="shared" si="179"/>
        <v>0</v>
      </c>
    </row>
    <row r="752" spans="1:16" ht="15.6" x14ac:dyDescent="0.25">
      <c r="A752" s="371"/>
      <c r="B752" s="371"/>
      <c r="C752" s="455"/>
      <c r="D752" s="427"/>
      <c r="E752" s="13"/>
      <c r="F752" s="372"/>
      <c r="G752" s="373"/>
      <c r="H752" s="374"/>
      <c r="I752" s="375"/>
      <c r="K752" s="313"/>
      <c r="L752" s="274"/>
      <c r="M752" s="275">
        <f t="shared" si="168"/>
        <v>0</v>
      </c>
      <c r="N752" s="272"/>
      <c r="O752" s="463"/>
      <c r="P752" s="271"/>
    </row>
    <row r="753" spans="1:16" ht="15.6" x14ac:dyDescent="0.25">
      <c r="A753" s="371">
        <v>31</v>
      </c>
      <c r="B753" s="371">
        <v>2</v>
      </c>
      <c r="C753" s="455"/>
      <c r="D753" s="427" t="s">
        <v>723</v>
      </c>
      <c r="E753" s="13"/>
      <c r="F753" s="372"/>
      <c r="G753" s="373"/>
      <c r="H753" s="374"/>
      <c r="I753" s="375"/>
      <c r="K753" s="313"/>
      <c r="L753" s="274"/>
      <c r="M753" s="275">
        <f t="shared" si="168"/>
        <v>0</v>
      </c>
      <c r="N753" s="272"/>
      <c r="O753" s="463"/>
      <c r="P753" s="271"/>
    </row>
    <row r="754" spans="1:16" ht="15.6" x14ac:dyDescent="0.25">
      <c r="A754" s="371"/>
      <c r="B754" s="371"/>
      <c r="C754" s="455"/>
      <c r="D754" s="427"/>
      <c r="E754" s="13"/>
      <c r="F754" s="372"/>
      <c r="G754" s="373"/>
      <c r="H754" s="374"/>
      <c r="I754" s="375"/>
      <c r="K754" s="313"/>
      <c r="L754" s="274"/>
      <c r="M754" s="275">
        <f t="shared" si="168"/>
        <v>0</v>
      </c>
      <c r="N754" s="272"/>
      <c r="O754" s="463"/>
      <c r="P754" s="271"/>
    </row>
    <row r="755" spans="1:16" ht="15.6" x14ac:dyDescent="0.3">
      <c r="A755" s="456"/>
      <c r="B755" s="18"/>
      <c r="C755" s="458">
        <v>1</v>
      </c>
      <c r="D755" s="428" t="s">
        <v>724</v>
      </c>
      <c r="E755" s="377" t="s">
        <v>26</v>
      </c>
      <c r="F755" s="378"/>
      <c r="G755" s="379"/>
      <c r="H755" s="380"/>
      <c r="I755" s="375">
        <f t="shared" ref="I755" si="180">H755*G755</f>
        <v>0</v>
      </c>
      <c r="K755" s="273"/>
      <c r="L755" s="274">
        <f t="shared" ref="L755" si="181">G755+K755</f>
        <v>0</v>
      </c>
      <c r="M755" s="275">
        <f t="shared" ref="M755" si="182">H755*L755</f>
        <v>0</v>
      </c>
      <c r="N755" s="272"/>
      <c r="O755" s="462"/>
      <c r="P755" s="271">
        <f t="shared" ref="P755" si="183">H755*O755</f>
        <v>0</v>
      </c>
    </row>
    <row r="756" spans="1:16" ht="15.6" x14ac:dyDescent="0.25">
      <c r="A756" s="371"/>
      <c r="B756" s="371"/>
      <c r="C756" s="455"/>
      <c r="D756" s="427"/>
      <c r="E756" s="13"/>
      <c r="F756" s="372"/>
      <c r="G756" s="373"/>
      <c r="H756" s="374"/>
      <c r="I756" s="375"/>
      <c r="K756" s="313"/>
      <c r="L756" s="274"/>
      <c r="M756" s="275">
        <f t="shared" ref="M756:M819" si="184">H756*L756</f>
        <v>0</v>
      </c>
      <c r="N756" s="272"/>
      <c r="O756" s="463"/>
      <c r="P756" s="271"/>
    </row>
    <row r="757" spans="1:16" ht="15.6" x14ac:dyDescent="0.25">
      <c r="A757" s="371">
        <v>31</v>
      </c>
      <c r="B757" s="371">
        <v>3</v>
      </c>
      <c r="C757" s="455"/>
      <c r="D757" s="427" t="s">
        <v>725</v>
      </c>
      <c r="E757" s="13"/>
      <c r="F757" s="372"/>
      <c r="G757" s="373"/>
      <c r="H757" s="374"/>
      <c r="I757" s="375"/>
      <c r="K757" s="313"/>
      <c r="L757" s="274"/>
      <c r="M757" s="275">
        <f t="shared" si="184"/>
        <v>0</v>
      </c>
      <c r="N757" s="272"/>
      <c r="O757" s="463"/>
      <c r="P757" s="271"/>
    </row>
    <row r="758" spans="1:16" ht="15.6" x14ac:dyDescent="0.25">
      <c r="A758" s="371"/>
      <c r="B758" s="371"/>
      <c r="C758" s="455"/>
      <c r="D758" s="427"/>
      <c r="E758" s="13"/>
      <c r="F758" s="372"/>
      <c r="G758" s="373"/>
      <c r="H758" s="374"/>
      <c r="I758" s="375"/>
      <c r="K758" s="313"/>
      <c r="L758" s="274"/>
      <c r="M758" s="275">
        <f t="shared" si="184"/>
        <v>0</v>
      </c>
      <c r="N758" s="272"/>
      <c r="O758" s="463"/>
      <c r="P758" s="271"/>
    </row>
    <row r="759" spans="1:16" ht="17.399999999999999" x14ac:dyDescent="0.3">
      <c r="A759" s="456"/>
      <c r="B759" s="18"/>
      <c r="C759" s="458">
        <v>1</v>
      </c>
      <c r="D759" s="428" t="s">
        <v>726</v>
      </c>
      <c r="E759" s="377" t="s">
        <v>185</v>
      </c>
      <c r="F759" s="378"/>
      <c r="G759" s="379"/>
      <c r="H759" s="380"/>
      <c r="I759" s="375">
        <f t="shared" ref="I759" si="185">H759*G759</f>
        <v>0</v>
      </c>
      <c r="K759" s="273"/>
      <c r="L759" s="274">
        <f t="shared" ref="L759" si="186">G759+K759</f>
        <v>0</v>
      </c>
      <c r="M759" s="275">
        <f t="shared" si="184"/>
        <v>0</v>
      </c>
      <c r="N759" s="272"/>
      <c r="O759" s="462"/>
      <c r="P759" s="271">
        <f t="shared" ref="P759" si="187">H759*O759</f>
        <v>0</v>
      </c>
    </row>
    <row r="760" spans="1:16" ht="15.6" x14ac:dyDescent="0.25">
      <c r="A760" s="371"/>
      <c r="B760" s="371"/>
      <c r="C760" s="455"/>
      <c r="D760" s="427"/>
      <c r="E760" s="13"/>
      <c r="F760" s="372"/>
      <c r="G760" s="373"/>
      <c r="H760" s="374"/>
      <c r="I760" s="375"/>
      <c r="K760" s="313"/>
      <c r="L760" s="274"/>
      <c r="M760" s="275">
        <f t="shared" si="184"/>
        <v>0</v>
      </c>
      <c r="N760" s="272"/>
      <c r="O760" s="463"/>
      <c r="P760" s="271"/>
    </row>
    <row r="761" spans="1:16" ht="16.2" thickBot="1" x14ac:dyDescent="0.35">
      <c r="A761" s="383"/>
      <c r="B761" s="383"/>
      <c r="C761" s="455"/>
      <c r="D761" s="430" t="s">
        <v>43</v>
      </c>
      <c r="E761" s="13"/>
      <c r="F761" s="372"/>
      <c r="G761" s="373"/>
      <c r="H761" s="374"/>
      <c r="I761" s="384">
        <f>SUM(I745:I760)</f>
        <v>0</v>
      </c>
      <c r="K761" s="313"/>
      <c r="L761" s="374"/>
      <c r="M761" s="384">
        <f>SUM(M745:M760)</f>
        <v>0</v>
      </c>
      <c r="N761" s="272"/>
      <c r="O761" s="463"/>
      <c r="P761" s="384">
        <f>SUM(P745:P760)</f>
        <v>0</v>
      </c>
    </row>
    <row r="762" spans="1:16" ht="15.6" x14ac:dyDescent="0.25">
      <c r="A762" s="371"/>
      <c r="B762" s="371"/>
      <c r="C762" s="455"/>
      <c r="D762" s="430"/>
      <c r="E762" s="388"/>
      <c r="F762" s="372"/>
      <c r="G762" s="373"/>
      <c r="H762" s="374"/>
      <c r="I762" s="389"/>
      <c r="K762" s="313"/>
      <c r="L762" s="274"/>
      <c r="M762" s="275">
        <f t="shared" si="184"/>
        <v>0</v>
      </c>
      <c r="N762" s="272"/>
      <c r="O762" s="463"/>
      <c r="P762" s="271"/>
    </row>
    <row r="763" spans="1:16" ht="15.6" x14ac:dyDescent="0.3">
      <c r="A763" s="383">
        <v>32</v>
      </c>
      <c r="B763" s="383"/>
      <c r="C763" s="455"/>
      <c r="D763" s="430" t="s">
        <v>727</v>
      </c>
      <c r="E763" s="13"/>
      <c r="F763" s="372"/>
      <c r="G763" s="373"/>
      <c r="H763" s="374"/>
      <c r="I763" s="375"/>
      <c r="K763" s="313"/>
      <c r="L763" s="274"/>
      <c r="M763" s="275">
        <f t="shared" si="184"/>
        <v>0</v>
      </c>
      <c r="N763" s="272"/>
      <c r="O763" s="463"/>
      <c r="P763" s="271"/>
    </row>
    <row r="764" spans="1:16" ht="15.6" x14ac:dyDescent="0.25">
      <c r="A764" s="371"/>
      <c r="B764" s="371"/>
      <c r="C764" s="455"/>
      <c r="D764" s="427"/>
      <c r="E764" s="13"/>
      <c r="F764" s="372"/>
      <c r="G764" s="373"/>
      <c r="H764" s="374"/>
      <c r="I764" s="375"/>
      <c r="K764" s="313"/>
      <c r="L764" s="274"/>
      <c r="M764" s="275">
        <f t="shared" si="184"/>
        <v>0</v>
      </c>
      <c r="N764" s="272"/>
      <c r="O764" s="463"/>
      <c r="P764" s="271"/>
    </row>
    <row r="765" spans="1:16" ht="15.6" x14ac:dyDescent="0.25">
      <c r="A765" s="371">
        <v>32</v>
      </c>
      <c r="B765" s="371">
        <v>1</v>
      </c>
      <c r="C765" s="455"/>
      <c r="D765" s="427" t="s">
        <v>728</v>
      </c>
      <c r="E765" s="13"/>
      <c r="F765" s="372"/>
      <c r="G765" s="373"/>
      <c r="H765" s="374"/>
      <c r="I765" s="375"/>
      <c r="K765" s="313"/>
      <c r="L765" s="274"/>
      <c r="M765" s="275">
        <f t="shared" si="184"/>
        <v>0</v>
      </c>
      <c r="N765" s="272"/>
      <c r="O765" s="463"/>
      <c r="P765" s="271"/>
    </row>
    <row r="766" spans="1:16" ht="15.6" x14ac:dyDescent="0.25">
      <c r="A766" s="371"/>
      <c r="B766" s="371"/>
      <c r="C766" s="455"/>
      <c r="D766" s="427"/>
      <c r="E766" s="13"/>
      <c r="F766" s="372"/>
      <c r="G766" s="373"/>
      <c r="H766" s="374"/>
      <c r="I766" s="375"/>
      <c r="K766" s="313"/>
      <c r="L766" s="274"/>
      <c r="M766" s="275">
        <f t="shared" si="184"/>
        <v>0</v>
      </c>
      <c r="N766" s="272"/>
      <c r="O766" s="463"/>
      <c r="P766" s="271"/>
    </row>
    <row r="767" spans="1:16" ht="17.399999999999999" x14ac:dyDescent="0.25">
      <c r="A767" s="391"/>
      <c r="B767" s="391"/>
      <c r="C767" s="458">
        <v>1</v>
      </c>
      <c r="D767" s="428" t="s">
        <v>729</v>
      </c>
      <c r="E767" s="377" t="s">
        <v>185</v>
      </c>
      <c r="F767" s="378"/>
      <c r="G767" s="379"/>
      <c r="H767" s="380"/>
      <c r="I767" s="375">
        <f t="shared" ref="I767" si="188">H767*G767</f>
        <v>0</v>
      </c>
      <c r="K767" s="273"/>
      <c r="L767" s="274">
        <f t="shared" ref="L767" si="189">G767+K767</f>
        <v>0</v>
      </c>
      <c r="M767" s="275">
        <f t="shared" si="184"/>
        <v>0</v>
      </c>
      <c r="N767" s="272"/>
      <c r="O767" s="462"/>
      <c r="P767" s="271">
        <f t="shared" ref="P767" si="190">H767*O767</f>
        <v>0</v>
      </c>
    </row>
    <row r="768" spans="1:16" ht="15.6" x14ac:dyDescent="0.25">
      <c r="A768" s="371"/>
      <c r="B768" s="371"/>
      <c r="C768" s="455"/>
      <c r="D768" s="427"/>
      <c r="E768" s="13"/>
      <c r="F768" s="372"/>
      <c r="G768" s="373"/>
      <c r="H768" s="374"/>
      <c r="I768" s="392"/>
      <c r="K768" s="313"/>
      <c r="L768" s="274"/>
      <c r="M768" s="275">
        <f t="shared" si="184"/>
        <v>0</v>
      </c>
      <c r="N768" s="272"/>
      <c r="O768" s="463"/>
      <c r="P768" s="271"/>
    </row>
    <row r="769" spans="1:16" ht="15.6" x14ac:dyDescent="0.25">
      <c r="A769" s="371">
        <v>32</v>
      </c>
      <c r="B769" s="371">
        <v>2</v>
      </c>
      <c r="C769" s="455"/>
      <c r="D769" s="427" t="s">
        <v>730</v>
      </c>
      <c r="E769" s="13"/>
      <c r="F769" s="372"/>
      <c r="G769" s="373"/>
      <c r="H769" s="374"/>
      <c r="I769" s="375"/>
      <c r="K769" s="313"/>
      <c r="L769" s="274"/>
      <c r="M769" s="275">
        <f t="shared" si="184"/>
        <v>0</v>
      </c>
      <c r="N769" s="272"/>
      <c r="O769" s="463"/>
      <c r="P769" s="271"/>
    </row>
    <row r="770" spans="1:16" ht="15.6" x14ac:dyDescent="0.25">
      <c r="A770" s="371"/>
      <c r="B770" s="371"/>
      <c r="C770" s="455"/>
      <c r="D770" s="427"/>
      <c r="E770" s="13"/>
      <c r="F770" s="372"/>
      <c r="G770" s="373"/>
      <c r="H770" s="374"/>
      <c r="I770" s="375"/>
      <c r="K770" s="313"/>
      <c r="L770" s="274"/>
      <c r="M770" s="275">
        <f t="shared" si="184"/>
        <v>0</v>
      </c>
      <c r="N770" s="272"/>
      <c r="O770" s="463"/>
      <c r="P770" s="271"/>
    </row>
    <row r="771" spans="1:16" ht="17.399999999999999" x14ac:dyDescent="0.25">
      <c r="A771" s="391"/>
      <c r="B771" s="391"/>
      <c r="C771" s="458">
        <v>1</v>
      </c>
      <c r="D771" s="428" t="s">
        <v>731</v>
      </c>
      <c r="E771" s="377" t="s">
        <v>185</v>
      </c>
      <c r="F771" s="378"/>
      <c r="G771" s="379"/>
      <c r="H771" s="380"/>
      <c r="I771" s="375">
        <f t="shared" ref="I771:I772" si="191">H771*G771</f>
        <v>0</v>
      </c>
      <c r="K771" s="273"/>
      <c r="L771" s="274">
        <f t="shared" ref="L771:L772" si="192">G771+K771</f>
        <v>0</v>
      </c>
      <c r="M771" s="275">
        <f t="shared" si="184"/>
        <v>0</v>
      </c>
      <c r="N771" s="272"/>
      <c r="O771" s="462"/>
      <c r="P771" s="271">
        <f t="shared" ref="P771:P772" si="193">H771*O771</f>
        <v>0</v>
      </c>
    </row>
    <row r="772" spans="1:16" ht="15.6" x14ac:dyDescent="0.25">
      <c r="A772" s="391"/>
      <c r="B772" s="391"/>
      <c r="C772" s="458">
        <v>2</v>
      </c>
      <c r="D772" s="428" t="s">
        <v>732</v>
      </c>
      <c r="E772" s="377" t="s">
        <v>27</v>
      </c>
      <c r="F772" s="378" t="s">
        <v>685</v>
      </c>
      <c r="G772" s="379"/>
      <c r="H772" s="380"/>
      <c r="I772" s="375">
        <f t="shared" si="191"/>
        <v>0</v>
      </c>
      <c r="K772" s="273"/>
      <c r="L772" s="274">
        <f t="shared" si="192"/>
        <v>0</v>
      </c>
      <c r="M772" s="275">
        <f t="shared" si="184"/>
        <v>0</v>
      </c>
      <c r="N772" s="272"/>
      <c r="O772" s="462"/>
      <c r="P772" s="271">
        <f t="shared" si="193"/>
        <v>0</v>
      </c>
    </row>
    <row r="773" spans="1:16" ht="15.6" x14ac:dyDescent="0.25">
      <c r="A773" s="371"/>
      <c r="B773" s="371"/>
      <c r="C773" s="455"/>
      <c r="D773" s="427"/>
      <c r="E773" s="13"/>
      <c r="F773" s="372"/>
      <c r="G773" s="373"/>
      <c r="H773" s="374"/>
      <c r="I773" s="392"/>
      <c r="K773" s="313"/>
      <c r="L773" s="274"/>
      <c r="M773" s="275">
        <f t="shared" si="184"/>
        <v>0</v>
      </c>
      <c r="N773" s="272"/>
      <c r="O773" s="463"/>
      <c r="P773" s="271"/>
    </row>
    <row r="774" spans="1:16" ht="15.6" x14ac:dyDescent="0.25">
      <c r="A774" s="371">
        <v>32</v>
      </c>
      <c r="B774" s="371">
        <v>3</v>
      </c>
      <c r="C774" s="455"/>
      <c r="D774" s="427" t="s">
        <v>733</v>
      </c>
      <c r="E774" s="13"/>
      <c r="F774" s="372"/>
      <c r="G774" s="373"/>
      <c r="H774" s="374"/>
      <c r="I774" s="375"/>
      <c r="K774" s="313"/>
      <c r="L774" s="274"/>
      <c r="M774" s="275">
        <f t="shared" si="184"/>
        <v>0</v>
      </c>
      <c r="N774" s="272"/>
      <c r="O774" s="463"/>
      <c r="P774" s="271"/>
    </row>
    <row r="775" spans="1:16" ht="15.6" x14ac:dyDescent="0.25">
      <c r="A775" s="371"/>
      <c r="B775" s="371"/>
      <c r="C775" s="455"/>
      <c r="D775" s="427"/>
      <c r="E775" s="13"/>
      <c r="F775" s="372"/>
      <c r="G775" s="373"/>
      <c r="H775" s="374"/>
      <c r="I775" s="375"/>
      <c r="K775" s="313"/>
      <c r="L775" s="274"/>
      <c r="M775" s="275">
        <f t="shared" si="184"/>
        <v>0</v>
      </c>
      <c r="N775" s="272"/>
      <c r="O775" s="463"/>
      <c r="P775" s="271"/>
    </row>
    <row r="776" spans="1:16" ht="17.399999999999999" x14ac:dyDescent="0.25">
      <c r="A776" s="391"/>
      <c r="B776" s="391"/>
      <c r="C776" s="458">
        <v>1</v>
      </c>
      <c r="D776" s="428" t="s">
        <v>734</v>
      </c>
      <c r="E776" s="377" t="s">
        <v>185</v>
      </c>
      <c r="F776" s="378"/>
      <c r="G776" s="379"/>
      <c r="H776" s="380"/>
      <c r="I776" s="375">
        <f t="shared" ref="I776" si="194">H776*G776</f>
        <v>0</v>
      </c>
      <c r="K776" s="273"/>
      <c r="L776" s="274">
        <f t="shared" ref="L776:L777" si="195">G776+K776</f>
        <v>0</v>
      </c>
      <c r="M776" s="275">
        <f t="shared" si="184"/>
        <v>0</v>
      </c>
      <c r="N776" s="272"/>
      <c r="O776" s="462"/>
      <c r="P776" s="271">
        <f t="shared" ref="P776:P777" si="196">H776*O776</f>
        <v>0</v>
      </c>
    </row>
    <row r="777" spans="1:16" ht="17.399999999999999" x14ac:dyDescent="0.25">
      <c r="A777" s="391"/>
      <c r="B777" s="391"/>
      <c r="C777" s="458">
        <v>2</v>
      </c>
      <c r="D777" s="428" t="s">
        <v>735</v>
      </c>
      <c r="E777" s="377" t="s">
        <v>185</v>
      </c>
      <c r="F777" s="378"/>
      <c r="G777" s="379"/>
      <c r="H777" s="380"/>
      <c r="I777" s="375">
        <f>H777*G777</f>
        <v>0</v>
      </c>
      <c r="K777" s="273"/>
      <c r="L777" s="274">
        <f t="shared" si="195"/>
        <v>0</v>
      </c>
      <c r="M777" s="275">
        <f t="shared" si="184"/>
        <v>0</v>
      </c>
      <c r="N777" s="272"/>
      <c r="O777" s="462"/>
      <c r="P777" s="271">
        <f t="shared" si="196"/>
        <v>0</v>
      </c>
    </row>
    <row r="778" spans="1:16" ht="15.6" x14ac:dyDescent="0.25">
      <c r="A778" s="371"/>
      <c r="B778" s="371"/>
      <c r="C778" s="455"/>
      <c r="D778" s="427"/>
      <c r="E778" s="13"/>
      <c r="F778" s="372"/>
      <c r="G778" s="373"/>
      <c r="H778" s="374"/>
      <c r="I778" s="375"/>
      <c r="K778" s="313"/>
      <c r="L778" s="274"/>
      <c r="M778" s="275">
        <f t="shared" si="184"/>
        <v>0</v>
      </c>
      <c r="N778" s="272"/>
      <c r="O778" s="463"/>
      <c r="P778" s="271"/>
    </row>
    <row r="779" spans="1:16" ht="15.6" x14ac:dyDescent="0.25">
      <c r="A779" s="371">
        <v>32</v>
      </c>
      <c r="B779" s="371">
        <v>7</v>
      </c>
      <c r="C779" s="455"/>
      <c r="D779" s="427" t="s">
        <v>736</v>
      </c>
      <c r="E779" s="13"/>
      <c r="F779" s="372"/>
      <c r="G779" s="373"/>
      <c r="H779" s="374"/>
      <c r="I779" s="375"/>
      <c r="K779" s="313"/>
      <c r="L779" s="274"/>
      <c r="M779" s="275">
        <f t="shared" si="184"/>
        <v>0</v>
      </c>
      <c r="N779" s="272"/>
      <c r="O779" s="463"/>
      <c r="P779" s="271"/>
    </row>
    <row r="780" spans="1:16" ht="15.6" x14ac:dyDescent="0.25">
      <c r="A780" s="371"/>
      <c r="B780" s="371"/>
      <c r="C780" s="455"/>
      <c r="D780" s="427"/>
      <c r="E780" s="13"/>
      <c r="F780" s="372"/>
      <c r="G780" s="373"/>
      <c r="H780" s="374"/>
      <c r="I780" s="375"/>
      <c r="K780" s="313"/>
      <c r="L780" s="274"/>
      <c r="M780" s="275">
        <f t="shared" si="184"/>
        <v>0</v>
      </c>
      <c r="N780" s="272"/>
      <c r="O780" s="463"/>
      <c r="P780" s="271"/>
    </row>
    <row r="781" spans="1:16" ht="15.6" x14ac:dyDescent="0.25">
      <c r="A781" s="391"/>
      <c r="B781" s="391"/>
      <c r="C781" s="458">
        <v>1</v>
      </c>
      <c r="D781" s="428" t="s">
        <v>737</v>
      </c>
      <c r="E781" s="377" t="s">
        <v>26</v>
      </c>
      <c r="F781" s="378"/>
      <c r="G781" s="379"/>
      <c r="H781" s="380"/>
      <c r="I781" s="375">
        <f>H781*G781</f>
        <v>0</v>
      </c>
      <c r="K781" s="273"/>
      <c r="L781" s="274">
        <f t="shared" ref="L781" si="197">G781+K781</f>
        <v>0</v>
      </c>
      <c r="M781" s="275">
        <f t="shared" si="184"/>
        <v>0</v>
      </c>
      <c r="N781" s="272"/>
      <c r="O781" s="462"/>
      <c r="P781" s="271">
        <f t="shared" ref="P781" si="198">H781*O781</f>
        <v>0</v>
      </c>
    </row>
    <row r="782" spans="1:16" ht="15.6" x14ac:dyDescent="0.25">
      <c r="A782" s="371"/>
      <c r="B782" s="371"/>
      <c r="C782" s="455"/>
      <c r="D782" s="427"/>
      <c r="E782" s="13"/>
      <c r="F782" s="372"/>
      <c r="G782" s="373"/>
      <c r="H782" s="374"/>
      <c r="I782" s="375"/>
      <c r="K782" s="313"/>
      <c r="L782" s="274"/>
      <c r="M782" s="275">
        <f t="shared" si="184"/>
        <v>0</v>
      </c>
      <c r="N782" s="272"/>
      <c r="O782" s="463"/>
      <c r="P782" s="271"/>
    </row>
    <row r="783" spans="1:16" ht="15.6" x14ac:dyDescent="0.25">
      <c r="A783" s="371">
        <v>32</v>
      </c>
      <c r="B783" s="371">
        <v>8</v>
      </c>
      <c r="C783" s="455"/>
      <c r="D783" s="427" t="s">
        <v>738</v>
      </c>
      <c r="E783" s="13"/>
      <c r="F783" s="372"/>
      <c r="G783" s="373"/>
      <c r="H783" s="374"/>
      <c r="I783" s="375"/>
      <c r="K783" s="313"/>
      <c r="L783" s="274"/>
      <c r="M783" s="275">
        <f t="shared" si="184"/>
        <v>0</v>
      </c>
      <c r="N783" s="272"/>
      <c r="O783" s="463"/>
      <c r="P783" s="271"/>
    </row>
    <row r="784" spans="1:16" ht="15.6" x14ac:dyDescent="0.25">
      <c r="A784" s="371"/>
      <c r="B784" s="371"/>
      <c r="C784" s="455"/>
      <c r="D784" s="427"/>
      <c r="E784" s="13"/>
      <c r="F784" s="372"/>
      <c r="G784" s="373"/>
      <c r="H784" s="374"/>
      <c r="I784" s="375"/>
      <c r="K784" s="313"/>
      <c r="L784" s="274"/>
      <c r="M784" s="275">
        <f t="shared" si="184"/>
        <v>0</v>
      </c>
      <c r="N784" s="272"/>
      <c r="O784" s="463"/>
      <c r="P784" s="271"/>
    </row>
    <row r="785" spans="1:16" ht="17.399999999999999" x14ac:dyDescent="0.25">
      <c r="A785" s="391"/>
      <c r="B785" s="391"/>
      <c r="C785" s="458">
        <v>1</v>
      </c>
      <c r="D785" s="428" t="s">
        <v>739</v>
      </c>
      <c r="E785" s="377" t="s">
        <v>185</v>
      </c>
      <c r="F785" s="378"/>
      <c r="G785" s="379"/>
      <c r="H785" s="380"/>
      <c r="I785" s="375">
        <f>H785*G785</f>
        <v>0</v>
      </c>
      <c r="K785" s="273"/>
      <c r="L785" s="274">
        <f t="shared" ref="L785" si="199">G785+K785</f>
        <v>0</v>
      </c>
      <c r="M785" s="275">
        <f t="shared" si="184"/>
        <v>0</v>
      </c>
      <c r="N785" s="272"/>
      <c r="O785" s="462"/>
      <c r="P785" s="271">
        <f t="shared" ref="P785" si="200">H785*O785</f>
        <v>0</v>
      </c>
    </row>
    <row r="786" spans="1:16" ht="15.6" x14ac:dyDescent="0.25">
      <c r="A786" s="371"/>
      <c r="B786" s="371"/>
      <c r="C786" s="455"/>
      <c r="D786" s="427"/>
      <c r="E786" s="13"/>
      <c r="F786" s="372"/>
      <c r="G786" s="373"/>
      <c r="H786" s="374"/>
      <c r="I786" s="375"/>
      <c r="K786" s="313"/>
      <c r="L786" s="274"/>
      <c r="M786" s="275">
        <f t="shared" si="184"/>
        <v>0</v>
      </c>
      <c r="N786" s="272"/>
      <c r="O786" s="463"/>
      <c r="P786" s="271"/>
    </row>
    <row r="787" spans="1:16" ht="15.6" x14ac:dyDescent="0.25">
      <c r="A787" s="371">
        <v>32</v>
      </c>
      <c r="B787" s="371">
        <v>10</v>
      </c>
      <c r="C787" s="455"/>
      <c r="D787" s="427" t="s">
        <v>740</v>
      </c>
      <c r="E787" s="13"/>
      <c r="F787" s="372"/>
      <c r="G787" s="373"/>
      <c r="H787" s="374"/>
      <c r="I787" s="375"/>
      <c r="K787" s="313"/>
      <c r="L787" s="274"/>
      <c r="M787" s="275">
        <f t="shared" si="184"/>
        <v>0</v>
      </c>
      <c r="N787" s="272"/>
      <c r="O787" s="463"/>
      <c r="P787" s="271"/>
    </row>
    <row r="788" spans="1:16" ht="15.6" x14ac:dyDescent="0.25">
      <c r="A788" s="371"/>
      <c r="B788" s="371"/>
      <c r="C788" s="455"/>
      <c r="D788" s="427"/>
      <c r="E788" s="13"/>
      <c r="F788" s="372"/>
      <c r="G788" s="373"/>
      <c r="H788" s="374"/>
      <c r="I788" s="375"/>
      <c r="K788" s="313"/>
      <c r="L788" s="274"/>
      <c r="M788" s="275">
        <f t="shared" si="184"/>
        <v>0</v>
      </c>
      <c r="N788" s="272"/>
      <c r="O788" s="463"/>
      <c r="P788" s="271"/>
    </row>
    <row r="789" spans="1:16" ht="15.6" x14ac:dyDescent="0.25">
      <c r="A789" s="391"/>
      <c r="B789" s="391"/>
      <c r="C789" s="458">
        <v>1</v>
      </c>
      <c r="D789" s="428" t="s">
        <v>741</v>
      </c>
      <c r="E789" s="377" t="s">
        <v>26</v>
      </c>
      <c r="F789" s="378"/>
      <c r="G789" s="379"/>
      <c r="H789" s="380"/>
      <c r="I789" s="375">
        <f t="shared" ref="I789:I790" si="201">H789*G789</f>
        <v>0</v>
      </c>
      <c r="K789" s="273"/>
      <c r="L789" s="274">
        <f t="shared" ref="L789:L790" si="202">G789+K789</f>
        <v>0</v>
      </c>
      <c r="M789" s="275">
        <f t="shared" si="184"/>
        <v>0</v>
      </c>
      <c r="N789" s="272"/>
      <c r="O789" s="462"/>
      <c r="P789" s="271">
        <f t="shared" ref="P789:P790" si="203">H789*O789</f>
        <v>0</v>
      </c>
    </row>
    <row r="790" spans="1:16" ht="15.6" x14ac:dyDescent="0.25">
      <c r="A790" s="391"/>
      <c r="B790" s="391"/>
      <c r="C790" s="458">
        <v>2</v>
      </c>
      <c r="D790" s="428" t="s">
        <v>742</v>
      </c>
      <c r="E790" s="377" t="s">
        <v>26</v>
      </c>
      <c r="F790" s="378"/>
      <c r="G790" s="379"/>
      <c r="H790" s="380"/>
      <c r="I790" s="375">
        <f t="shared" si="201"/>
        <v>0</v>
      </c>
      <c r="K790" s="273"/>
      <c r="L790" s="274">
        <f t="shared" si="202"/>
        <v>0</v>
      </c>
      <c r="M790" s="275">
        <f t="shared" si="184"/>
        <v>0</v>
      </c>
      <c r="N790" s="272"/>
      <c r="O790" s="462"/>
      <c r="P790" s="271">
        <f t="shared" si="203"/>
        <v>0</v>
      </c>
    </row>
    <row r="791" spans="1:16" ht="15.6" x14ac:dyDescent="0.25">
      <c r="A791" s="371"/>
      <c r="B791" s="371"/>
      <c r="C791" s="455"/>
      <c r="D791" s="427"/>
      <c r="E791" s="13"/>
      <c r="F791" s="372"/>
      <c r="G791" s="373"/>
      <c r="H791" s="374"/>
      <c r="I791" s="375"/>
      <c r="K791" s="313"/>
      <c r="L791" s="274"/>
      <c r="M791" s="275">
        <f t="shared" si="184"/>
        <v>0</v>
      </c>
      <c r="N791" s="272"/>
      <c r="O791" s="463"/>
      <c r="P791" s="271"/>
    </row>
    <row r="792" spans="1:16" ht="16.2" thickBot="1" x14ac:dyDescent="0.3">
      <c r="A792" s="371"/>
      <c r="B792" s="371"/>
      <c r="C792" s="455"/>
      <c r="D792" s="430" t="s">
        <v>24</v>
      </c>
      <c r="E792" s="13"/>
      <c r="F792" s="372"/>
      <c r="G792" s="373"/>
      <c r="H792" s="374"/>
      <c r="I792" s="384">
        <f>SUM(I765:I791)</f>
        <v>0</v>
      </c>
      <c r="K792" s="313"/>
      <c r="L792" s="374"/>
      <c r="M792" s="384">
        <f>SUM(M765:M791)</f>
        <v>0</v>
      </c>
      <c r="N792" s="272"/>
      <c r="O792" s="463"/>
      <c r="P792" s="384">
        <f>SUM(P765:P791)</f>
        <v>0</v>
      </c>
    </row>
    <row r="793" spans="1:16" ht="15.6" x14ac:dyDescent="0.25">
      <c r="A793" s="371"/>
      <c r="B793" s="371"/>
      <c r="C793" s="455"/>
      <c r="D793" s="427"/>
      <c r="E793" s="13"/>
      <c r="F793" s="372"/>
      <c r="G793" s="373"/>
      <c r="H793" s="374"/>
      <c r="I793" s="376"/>
      <c r="K793" s="313"/>
      <c r="L793" s="274"/>
      <c r="M793" s="275">
        <f t="shared" si="184"/>
        <v>0</v>
      </c>
      <c r="N793" s="272"/>
      <c r="O793" s="463"/>
      <c r="P793" s="271"/>
    </row>
    <row r="794" spans="1:16" ht="15.6" x14ac:dyDescent="0.3">
      <c r="A794" s="383">
        <v>33</v>
      </c>
      <c r="B794" s="383"/>
      <c r="C794" s="455"/>
      <c r="D794" s="430" t="s">
        <v>743</v>
      </c>
      <c r="E794" s="13"/>
      <c r="F794" s="372"/>
      <c r="G794" s="373"/>
      <c r="H794" s="374"/>
      <c r="I794" s="375"/>
      <c r="K794" s="313"/>
      <c r="L794" s="274"/>
      <c r="M794" s="275">
        <f t="shared" si="184"/>
        <v>0</v>
      </c>
      <c r="N794" s="272"/>
      <c r="O794" s="463"/>
      <c r="P794" s="271"/>
    </row>
    <row r="795" spans="1:16" ht="15.6" x14ac:dyDescent="0.25">
      <c r="A795" s="371"/>
      <c r="B795" s="371"/>
      <c r="C795" s="455"/>
      <c r="D795" s="430"/>
      <c r="E795" s="388"/>
      <c r="F795" s="372"/>
      <c r="G795" s="373"/>
      <c r="H795" s="374"/>
      <c r="I795" s="389"/>
      <c r="K795" s="313"/>
      <c r="L795" s="274"/>
      <c r="M795" s="275">
        <f t="shared" si="184"/>
        <v>0</v>
      </c>
      <c r="N795" s="272"/>
      <c r="O795" s="463"/>
      <c r="P795" s="271"/>
    </row>
    <row r="796" spans="1:16" ht="15.6" x14ac:dyDescent="0.25">
      <c r="A796" s="371">
        <v>33</v>
      </c>
      <c r="B796" s="371">
        <v>1</v>
      </c>
      <c r="C796" s="455"/>
      <c r="D796" s="427" t="s">
        <v>744</v>
      </c>
      <c r="E796" s="13"/>
      <c r="F796" s="372"/>
      <c r="G796" s="373"/>
      <c r="H796" s="374"/>
      <c r="I796" s="375"/>
      <c r="K796" s="313"/>
      <c r="L796" s="274"/>
      <c r="M796" s="275">
        <f t="shared" si="184"/>
        <v>0</v>
      </c>
      <c r="N796" s="272"/>
      <c r="O796" s="463"/>
      <c r="P796" s="271"/>
    </row>
    <row r="797" spans="1:16" ht="15.6" x14ac:dyDescent="0.25">
      <c r="A797" s="371"/>
      <c r="B797" s="371"/>
      <c r="C797" s="455"/>
      <c r="D797" s="427"/>
      <c r="E797" s="13"/>
      <c r="F797" s="372"/>
      <c r="G797" s="373"/>
      <c r="H797" s="374"/>
      <c r="I797" s="376"/>
      <c r="K797" s="313"/>
      <c r="L797" s="274"/>
      <c r="M797" s="275">
        <f t="shared" si="184"/>
        <v>0</v>
      </c>
      <c r="N797" s="272"/>
      <c r="O797" s="463"/>
      <c r="P797" s="271"/>
    </row>
    <row r="798" spans="1:16" ht="30" x14ac:dyDescent="0.3">
      <c r="A798" s="456"/>
      <c r="B798" s="18"/>
      <c r="C798" s="458">
        <v>1</v>
      </c>
      <c r="D798" s="428" t="s">
        <v>745</v>
      </c>
      <c r="E798" s="377" t="s">
        <v>26</v>
      </c>
      <c r="F798" s="378"/>
      <c r="G798" s="379"/>
      <c r="H798" s="380"/>
      <c r="I798" s="375">
        <f t="shared" ref="I798:I799" si="204">H798*G798</f>
        <v>0</v>
      </c>
      <c r="K798" s="273"/>
      <c r="L798" s="274">
        <f t="shared" ref="L798:L799" si="205">G798+K798</f>
        <v>0</v>
      </c>
      <c r="M798" s="275">
        <f t="shared" si="184"/>
        <v>0</v>
      </c>
      <c r="N798" s="272"/>
      <c r="O798" s="462"/>
      <c r="P798" s="271">
        <f t="shared" ref="P798:P799" si="206">H798*O798</f>
        <v>0</v>
      </c>
    </row>
    <row r="799" spans="1:16" ht="30" x14ac:dyDescent="0.3">
      <c r="A799" s="456"/>
      <c r="B799" s="18"/>
      <c r="C799" s="458">
        <v>2</v>
      </c>
      <c r="D799" s="428" t="s">
        <v>746</v>
      </c>
      <c r="E799" s="377" t="s">
        <v>26</v>
      </c>
      <c r="F799" s="378"/>
      <c r="G799" s="379"/>
      <c r="H799" s="380"/>
      <c r="I799" s="375">
        <f t="shared" si="204"/>
        <v>0</v>
      </c>
      <c r="K799" s="273"/>
      <c r="L799" s="274">
        <f t="shared" si="205"/>
        <v>0</v>
      </c>
      <c r="M799" s="275">
        <f t="shared" si="184"/>
        <v>0</v>
      </c>
      <c r="N799" s="272"/>
      <c r="O799" s="462"/>
      <c r="P799" s="271">
        <f t="shared" si="206"/>
        <v>0</v>
      </c>
    </row>
    <row r="800" spans="1:16" ht="15.6" x14ac:dyDescent="0.25">
      <c r="A800" s="371"/>
      <c r="B800" s="371"/>
      <c r="C800" s="455"/>
      <c r="D800" s="430"/>
      <c r="E800" s="388"/>
      <c r="F800" s="372"/>
      <c r="G800" s="373"/>
      <c r="H800" s="374"/>
      <c r="I800" s="389"/>
      <c r="K800" s="313"/>
      <c r="L800" s="274"/>
      <c r="M800" s="275">
        <f t="shared" si="184"/>
        <v>0</v>
      </c>
      <c r="N800" s="272"/>
      <c r="O800" s="463"/>
      <c r="P800" s="271"/>
    </row>
    <row r="801" spans="1:16" ht="16.2" thickBot="1" x14ac:dyDescent="0.35">
      <c r="A801" s="383"/>
      <c r="B801" s="383"/>
      <c r="C801" s="455"/>
      <c r="D801" s="430" t="s">
        <v>43</v>
      </c>
      <c r="E801" s="13"/>
      <c r="F801" s="372"/>
      <c r="G801" s="373"/>
      <c r="H801" s="374"/>
      <c r="I801" s="384">
        <f>SUM(I796:I800)</f>
        <v>0</v>
      </c>
      <c r="K801" s="313"/>
      <c r="L801" s="374"/>
      <c r="M801" s="384">
        <f>SUM(M796:M800)</f>
        <v>0</v>
      </c>
      <c r="N801" s="272"/>
      <c r="O801" s="463"/>
      <c r="P801" s="384">
        <f>SUM(P796:P800)</f>
        <v>0</v>
      </c>
    </row>
    <row r="802" spans="1:16" ht="15.6" x14ac:dyDescent="0.25">
      <c r="A802" s="371"/>
      <c r="B802" s="371"/>
      <c r="C802" s="455"/>
      <c r="D802" s="427"/>
      <c r="E802" s="13"/>
      <c r="F802" s="372"/>
      <c r="G802" s="373"/>
      <c r="H802" s="374"/>
      <c r="I802" s="376"/>
      <c r="K802" s="313"/>
      <c r="L802" s="274"/>
      <c r="M802" s="275">
        <f t="shared" si="184"/>
        <v>0</v>
      </c>
      <c r="N802" s="272"/>
      <c r="O802" s="463"/>
      <c r="P802" s="271"/>
    </row>
    <row r="803" spans="1:16" ht="15.6" x14ac:dyDescent="0.3">
      <c r="A803" s="383">
        <v>35</v>
      </c>
      <c r="B803" s="383"/>
      <c r="C803" s="455"/>
      <c r="D803" s="430" t="s">
        <v>747</v>
      </c>
      <c r="E803" s="13"/>
      <c r="F803" s="372"/>
      <c r="G803" s="373"/>
      <c r="H803" s="374"/>
      <c r="I803" s="375"/>
      <c r="K803" s="313"/>
      <c r="L803" s="274"/>
      <c r="M803" s="275">
        <f t="shared" si="184"/>
        <v>0</v>
      </c>
      <c r="N803" s="272"/>
      <c r="O803" s="463"/>
      <c r="P803" s="271"/>
    </row>
    <row r="804" spans="1:16" ht="15.6" x14ac:dyDescent="0.25">
      <c r="A804" s="371"/>
      <c r="B804" s="371"/>
      <c r="C804" s="455"/>
      <c r="D804" s="430"/>
      <c r="E804" s="388"/>
      <c r="F804" s="372"/>
      <c r="G804" s="373"/>
      <c r="H804" s="374"/>
      <c r="I804" s="389"/>
      <c r="K804" s="313"/>
      <c r="L804" s="274"/>
      <c r="M804" s="275">
        <f t="shared" si="184"/>
        <v>0</v>
      </c>
      <c r="N804" s="272"/>
      <c r="O804" s="463"/>
      <c r="P804" s="271"/>
    </row>
    <row r="805" spans="1:16" ht="15.6" x14ac:dyDescent="0.25">
      <c r="A805" s="371">
        <v>35</v>
      </c>
      <c r="B805" s="371">
        <v>1</v>
      </c>
      <c r="C805" s="455"/>
      <c r="D805" s="427" t="s">
        <v>748</v>
      </c>
      <c r="E805" s="13"/>
      <c r="F805" s="372"/>
      <c r="G805" s="373"/>
      <c r="H805" s="374"/>
      <c r="I805" s="375"/>
      <c r="K805" s="313"/>
      <c r="L805" s="274"/>
      <c r="M805" s="275">
        <f t="shared" si="184"/>
        <v>0</v>
      </c>
      <c r="N805" s="272"/>
      <c r="O805" s="463"/>
      <c r="P805" s="271"/>
    </row>
    <row r="806" spans="1:16" ht="15.6" x14ac:dyDescent="0.25">
      <c r="A806" s="371"/>
      <c r="B806" s="371"/>
      <c r="C806" s="455"/>
      <c r="D806" s="427"/>
      <c r="E806" s="13"/>
      <c r="F806" s="372"/>
      <c r="G806" s="373"/>
      <c r="H806" s="374"/>
      <c r="I806" s="376"/>
      <c r="K806" s="313"/>
      <c r="L806" s="274"/>
      <c r="M806" s="275">
        <f t="shared" si="184"/>
        <v>0</v>
      </c>
      <c r="N806" s="272"/>
      <c r="O806" s="463"/>
      <c r="P806" s="271"/>
    </row>
    <row r="807" spans="1:16" ht="15.6" x14ac:dyDescent="0.3">
      <c r="A807" s="456"/>
      <c r="B807" s="18"/>
      <c r="C807" s="458">
        <v>1</v>
      </c>
      <c r="D807" s="428" t="s">
        <v>749</v>
      </c>
      <c r="E807" s="377" t="s">
        <v>463</v>
      </c>
      <c r="F807" s="378"/>
      <c r="G807" s="379"/>
      <c r="H807" s="380"/>
      <c r="I807" s="375">
        <f>H807*G807</f>
        <v>0</v>
      </c>
      <c r="K807" s="273"/>
      <c r="L807" s="274">
        <f t="shared" ref="L807" si="207">G807+K807</f>
        <v>0</v>
      </c>
      <c r="M807" s="275">
        <f t="shared" si="184"/>
        <v>0</v>
      </c>
      <c r="N807" s="272"/>
      <c r="O807" s="462"/>
      <c r="P807" s="271">
        <f t="shared" ref="P807" si="208">H807*O807</f>
        <v>0</v>
      </c>
    </row>
    <row r="808" spans="1:16" ht="15.6" x14ac:dyDescent="0.25">
      <c r="A808" s="371"/>
      <c r="B808" s="371"/>
      <c r="C808" s="455"/>
      <c r="D808" s="430"/>
      <c r="E808" s="388"/>
      <c r="F808" s="372"/>
      <c r="G808" s="373"/>
      <c r="H808" s="374"/>
      <c r="I808" s="389"/>
      <c r="K808" s="313"/>
      <c r="L808" s="274"/>
      <c r="M808" s="275">
        <f t="shared" si="184"/>
        <v>0</v>
      </c>
      <c r="N808" s="272"/>
      <c r="O808" s="463"/>
      <c r="P808" s="271"/>
    </row>
    <row r="809" spans="1:16" ht="16.2" thickBot="1" x14ac:dyDescent="0.35">
      <c r="A809" s="383"/>
      <c r="B809" s="383"/>
      <c r="C809" s="455"/>
      <c r="D809" s="430" t="s">
        <v>43</v>
      </c>
      <c r="E809" s="13"/>
      <c r="F809" s="372"/>
      <c r="G809" s="373"/>
      <c r="H809" s="374"/>
      <c r="I809" s="384">
        <f>SUM(I805:I808)</f>
        <v>0</v>
      </c>
      <c r="K809" s="313"/>
      <c r="L809" s="374"/>
      <c r="M809" s="384">
        <f>SUM(M805:M808)</f>
        <v>0</v>
      </c>
      <c r="N809" s="272"/>
      <c r="O809" s="463"/>
      <c r="P809" s="384">
        <f>SUM(P805:P808)</f>
        <v>0</v>
      </c>
    </row>
    <row r="810" spans="1:16" ht="15.6" x14ac:dyDescent="0.25">
      <c r="A810" s="371"/>
      <c r="B810" s="371"/>
      <c r="C810" s="455"/>
      <c r="D810" s="427"/>
      <c r="E810" s="13"/>
      <c r="F810" s="372"/>
      <c r="G810" s="373"/>
      <c r="H810" s="374"/>
      <c r="I810" s="376"/>
      <c r="K810" s="313"/>
      <c r="L810" s="274"/>
      <c r="M810" s="275">
        <f t="shared" si="184"/>
        <v>0</v>
      </c>
      <c r="N810" s="272"/>
      <c r="O810" s="463"/>
      <c r="P810" s="271"/>
    </row>
    <row r="811" spans="1:16" ht="15.6" x14ac:dyDescent="0.3">
      <c r="A811" s="383">
        <v>36</v>
      </c>
      <c r="B811" s="383"/>
      <c r="C811" s="455"/>
      <c r="D811" s="430" t="s">
        <v>750</v>
      </c>
      <c r="E811" s="13"/>
      <c r="F811" s="372"/>
      <c r="G811" s="373"/>
      <c r="H811" s="374"/>
      <c r="I811" s="375"/>
      <c r="K811" s="313"/>
      <c r="L811" s="274"/>
      <c r="M811" s="275">
        <f t="shared" si="184"/>
        <v>0</v>
      </c>
      <c r="N811" s="272"/>
      <c r="O811" s="463"/>
      <c r="P811" s="271"/>
    </row>
    <row r="812" spans="1:16" ht="15.6" x14ac:dyDescent="0.25">
      <c r="A812" s="371"/>
      <c r="B812" s="371"/>
      <c r="C812" s="455"/>
      <c r="D812" s="430"/>
      <c r="E812" s="388"/>
      <c r="F812" s="372"/>
      <c r="G812" s="373"/>
      <c r="H812" s="374"/>
      <c r="I812" s="389"/>
      <c r="K812" s="313"/>
      <c r="L812" s="274"/>
      <c r="M812" s="275">
        <f t="shared" si="184"/>
        <v>0</v>
      </c>
      <c r="N812" s="272"/>
      <c r="O812" s="463"/>
      <c r="P812" s="271"/>
    </row>
    <row r="813" spans="1:16" ht="15.6" x14ac:dyDescent="0.25">
      <c r="A813" s="371">
        <v>36</v>
      </c>
      <c r="B813" s="371">
        <v>1</v>
      </c>
      <c r="C813" s="455"/>
      <c r="D813" s="427" t="s">
        <v>751</v>
      </c>
      <c r="E813" s="13"/>
      <c r="F813" s="372"/>
      <c r="G813" s="373"/>
      <c r="H813" s="374"/>
      <c r="I813" s="375"/>
      <c r="K813" s="313"/>
      <c r="L813" s="274"/>
      <c r="M813" s="275">
        <f t="shared" si="184"/>
        <v>0</v>
      </c>
      <c r="N813" s="272"/>
      <c r="O813" s="463"/>
      <c r="P813" s="271"/>
    </row>
    <row r="814" spans="1:16" ht="15.6" x14ac:dyDescent="0.25">
      <c r="A814" s="371"/>
      <c r="B814" s="371"/>
      <c r="C814" s="455"/>
      <c r="D814" s="427"/>
      <c r="E814" s="13"/>
      <c r="F814" s="372"/>
      <c r="G814" s="373"/>
      <c r="H814" s="374"/>
      <c r="I814" s="376"/>
      <c r="K814" s="313"/>
      <c r="L814" s="274"/>
      <c r="M814" s="275">
        <f t="shared" si="184"/>
        <v>0</v>
      </c>
      <c r="N814" s="272"/>
      <c r="O814" s="463"/>
      <c r="P814" s="271"/>
    </row>
    <row r="815" spans="1:16" ht="30" x14ac:dyDescent="0.3">
      <c r="A815" s="456"/>
      <c r="B815" s="18"/>
      <c r="C815" s="458">
        <v>1</v>
      </c>
      <c r="D815" s="428" t="s">
        <v>752</v>
      </c>
      <c r="E815" s="377" t="s">
        <v>26</v>
      </c>
      <c r="F815" s="378"/>
      <c r="G815" s="379"/>
      <c r="H815" s="380"/>
      <c r="I815" s="375">
        <f t="shared" ref="I815:I822" si="209">H815*G815</f>
        <v>0</v>
      </c>
      <c r="K815" s="273"/>
      <c r="L815" s="274">
        <f t="shared" ref="L815:L822" si="210">G815+K815</f>
        <v>0</v>
      </c>
      <c r="M815" s="275">
        <f t="shared" si="184"/>
        <v>0</v>
      </c>
      <c r="N815" s="272"/>
      <c r="O815" s="462"/>
      <c r="P815" s="271">
        <f t="shared" ref="P815:P822" si="211">H815*O815</f>
        <v>0</v>
      </c>
    </row>
    <row r="816" spans="1:16" ht="15.6" x14ac:dyDescent="0.3">
      <c r="A816" s="456"/>
      <c r="B816" s="18"/>
      <c r="C816" s="458">
        <v>2</v>
      </c>
      <c r="D816" s="428" t="s">
        <v>753</v>
      </c>
      <c r="E816" s="377" t="s">
        <v>26</v>
      </c>
      <c r="F816" s="378"/>
      <c r="G816" s="379"/>
      <c r="H816" s="380"/>
      <c r="I816" s="375">
        <f t="shared" si="209"/>
        <v>0</v>
      </c>
      <c r="K816" s="273"/>
      <c r="L816" s="274">
        <f t="shared" si="210"/>
        <v>0</v>
      </c>
      <c r="M816" s="275">
        <f t="shared" si="184"/>
        <v>0</v>
      </c>
      <c r="N816" s="272"/>
      <c r="O816" s="462"/>
      <c r="P816" s="271">
        <f t="shared" si="211"/>
        <v>0</v>
      </c>
    </row>
    <row r="817" spans="1:16" ht="30" x14ac:dyDescent="0.3">
      <c r="A817" s="456"/>
      <c r="B817" s="18"/>
      <c r="C817" s="458">
        <v>3</v>
      </c>
      <c r="D817" s="428" t="s">
        <v>754</v>
      </c>
      <c r="E817" s="377" t="s">
        <v>26</v>
      </c>
      <c r="F817" s="378"/>
      <c r="G817" s="379"/>
      <c r="H817" s="380"/>
      <c r="I817" s="375">
        <f t="shared" si="209"/>
        <v>0</v>
      </c>
      <c r="K817" s="273"/>
      <c r="L817" s="274">
        <f t="shared" si="210"/>
        <v>0</v>
      </c>
      <c r="M817" s="275">
        <f t="shared" si="184"/>
        <v>0</v>
      </c>
      <c r="N817" s="272"/>
      <c r="O817" s="462"/>
      <c r="P817" s="271">
        <f t="shared" si="211"/>
        <v>0</v>
      </c>
    </row>
    <row r="818" spans="1:16" ht="15.6" x14ac:dyDescent="0.3">
      <c r="A818" s="456"/>
      <c r="B818" s="18"/>
      <c r="C818" s="458">
        <v>4</v>
      </c>
      <c r="D818" s="428" t="s">
        <v>755</v>
      </c>
      <c r="E818" s="377" t="s">
        <v>26</v>
      </c>
      <c r="F818" s="378"/>
      <c r="G818" s="379"/>
      <c r="H818" s="380"/>
      <c r="I818" s="375">
        <f t="shared" si="209"/>
        <v>0</v>
      </c>
      <c r="K818" s="273"/>
      <c r="L818" s="274">
        <f t="shared" si="210"/>
        <v>0</v>
      </c>
      <c r="M818" s="275">
        <f t="shared" si="184"/>
        <v>0</v>
      </c>
      <c r="N818" s="272"/>
      <c r="O818" s="462"/>
      <c r="P818" s="271">
        <f t="shared" si="211"/>
        <v>0</v>
      </c>
    </row>
    <row r="819" spans="1:16" ht="45" x14ac:dyDescent="0.3">
      <c r="A819" s="456"/>
      <c r="B819" s="18"/>
      <c r="C819" s="458">
        <v>5</v>
      </c>
      <c r="D819" s="428" t="s">
        <v>756</v>
      </c>
      <c r="E819" s="377" t="s">
        <v>21</v>
      </c>
      <c r="F819" s="378"/>
      <c r="G819" s="379"/>
      <c r="H819" s="380"/>
      <c r="I819" s="375">
        <f t="shared" si="209"/>
        <v>0</v>
      </c>
      <c r="K819" s="273"/>
      <c r="L819" s="274">
        <f t="shared" si="210"/>
        <v>0</v>
      </c>
      <c r="M819" s="275">
        <f t="shared" si="184"/>
        <v>0</v>
      </c>
      <c r="N819" s="272"/>
      <c r="O819" s="462"/>
      <c r="P819" s="271">
        <f t="shared" si="211"/>
        <v>0</v>
      </c>
    </row>
    <row r="820" spans="1:16" ht="30" x14ac:dyDescent="0.3">
      <c r="A820" s="456"/>
      <c r="B820" s="18"/>
      <c r="C820" s="458">
        <v>6</v>
      </c>
      <c r="D820" s="431" t="s">
        <v>757</v>
      </c>
      <c r="E820" s="377" t="s">
        <v>26</v>
      </c>
      <c r="F820" s="378"/>
      <c r="G820" s="379"/>
      <c r="H820" s="380"/>
      <c r="I820" s="375">
        <f t="shared" si="209"/>
        <v>0</v>
      </c>
      <c r="K820" s="273"/>
      <c r="L820" s="274">
        <f t="shared" si="210"/>
        <v>0</v>
      </c>
      <c r="M820" s="275">
        <f t="shared" ref="M820:M822" si="212">H820*L820</f>
        <v>0</v>
      </c>
      <c r="N820" s="272"/>
      <c r="O820" s="462"/>
      <c r="P820" s="271">
        <f t="shared" si="211"/>
        <v>0</v>
      </c>
    </row>
    <row r="821" spans="1:16" ht="15.6" x14ac:dyDescent="0.3">
      <c r="A821" s="456"/>
      <c r="B821" s="18"/>
      <c r="C821" s="458">
        <v>8</v>
      </c>
      <c r="D821" s="428" t="s">
        <v>758</v>
      </c>
      <c r="E821" s="377" t="s">
        <v>26</v>
      </c>
      <c r="F821" s="378"/>
      <c r="G821" s="379"/>
      <c r="H821" s="380"/>
      <c r="I821" s="375">
        <f t="shared" si="209"/>
        <v>0</v>
      </c>
      <c r="K821" s="273"/>
      <c r="L821" s="274">
        <f t="shared" si="210"/>
        <v>0</v>
      </c>
      <c r="M821" s="275">
        <f t="shared" si="212"/>
        <v>0</v>
      </c>
      <c r="N821" s="272"/>
      <c r="O821" s="462"/>
      <c r="P821" s="271">
        <f t="shared" si="211"/>
        <v>0</v>
      </c>
    </row>
    <row r="822" spans="1:16" ht="15.6" x14ac:dyDescent="0.3">
      <c r="A822" s="456"/>
      <c r="B822" s="18"/>
      <c r="C822" s="458">
        <v>9</v>
      </c>
      <c r="D822" s="428" t="s">
        <v>759</v>
      </c>
      <c r="E822" s="377" t="s">
        <v>463</v>
      </c>
      <c r="F822" s="378"/>
      <c r="G822" s="379"/>
      <c r="H822" s="380"/>
      <c r="I822" s="375">
        <f t="shared" si="209"/>
        <v>0</v>
      </c>
      <c r="K822" s="273"/>
      <c r="L822" s="274">
        <f t="shared" si="210"/>
        <v>0</v>
      </c>
      <c r="M822" s="275">
        <f t="shared" si="212"/>
        <v>0</v>
      </c>
      <c r="N822" s="272"/>
      <c r="O822" s="462"/>
      <c r="P822" s="271">
        <f t="shared" si="211"/>
        <v>0</v>
      </c>
    </row>
    <row r="823" spans="1:16" ht="15.6" x14ac:dyDescent="0.25">
      <c r="A823" s="371"/>
      <c r="B823" s="371"/>
      <c r="C823" s="455"/>
      <c r="D823" s="427"/>
      <c r="E823" s="13"/>
      <c r="F823" s="372"/>
      <c r="G823" s="373"/>
      <c r="H823" s="374"/>
      <c r="I823" s="376"/>
      <c r="K823" s="313"/>
      <c r="L823" s="274"/>
      <c r="M823" s="275">
        <f t="shared" ref="M823:M883" si="213">H823*L823</f>
        <v>0</v>
      </c>
      <c r="N823" s="272"/>
      <c r="O823" s="463"/>
      <c r="P823" s="271"/>
    </row>
    <row r="824" spans="1:16" ht="15.6" x14ac:dyDescent="0.25">
      <c r="A824" s="371">
        <v>36</v>
      </c>
      <c r="B824" s="371">
        <v>2</v>
      </c>
      <c r="C824" s="455"/>
      <c r="D824" s="427" t="s">
        <v>760</v>
      </c>
      <c r="E824" s="13"/>
      <c r="F824" s="372"/>
      <c r="G824" s="373"/>
      <c r="H824" s="374"/>
      <c r="I824" s="375"/>
      <c r="K824" s="313"/>
      <c r="L824" s="274"/>
      <c r="M824" s="275">
        <f t="shared" si="213"/>
        <v>0</v>
      </c>
      <c r="N824" s="272"/>
      <c r="O824" s="463"/>
      <c r="P824" s="271"/>
    </row>
    <row r="825" spans="1:16" ht="15.6" x14ac:dyDescent="0.25">
      <c r="A825" s="371"/>
      <c r="B825" s="371"/>
      <c r="C825" s="455"/>
      <c r="D825" s="427"/>
      <c r="E825" s="13"/>
      <c r="F825" s="372"/>
      <c r="G825" s="373"/>
      <c r="H825" s="374"/>
      <c r="I825" s="376"/>
      <c r="K825" s="313"/>
      <c r="L825" s="274"/>
      <c r="M825" s="275">
        <f t="shared" si="213"/>
        <v>0</v>
      </c>
      <c r="N825" s="272"/>
      <c r="O825" s="463"/>
      <c r="P825" s="271"/>
    </row>
    <row r="826" spans="1:16" ht="15.6" x14ac:dyDescent="0.3">
      <c r="A826" s="456"/>
      <c r="B826" s="18"/>
      <c r="C826" s="458">
        <v>1</v>
      </c>
      <c r="D826" s="428" t="s">
        <v>761</v>
      </c>
      <c r="E826" s="377" t="s">
        <v>26</v>
      </c>
      <c r="F826" s="378"/>
      <c r="G826" s="379"/>
      <c r="H826" s="380"/>
      <c r="I826" s="375">
        <f t="shared" ref="I826:I831" si="214">H826*G826</f>
        <v>0</v>
      </c>
      <c r="K826" s="273"/>
      <c r="L826" s="274">
        <f t="shared" ref="L826:L831" si="215">G826+K826</f>
        <v>0</v>
      </c>
      <c r="M826" s="275">
        <f t="shared" si="213"/>
        <v>0</v>
      </c>
      <c r="N826" s="272"/>
      <c r="O826" s="462"/>
      <c r="P826" s="271">
        <f t="shared" ref="P826:P831" si="216">H826*O826</f>
        <v>0</v>
      </c>
    </row>
    <row r="827" spans="1:16" ht="15.6" x14ac:dyDescent="0.3">
      <c r="A827" s="456"/>
      <c r="B827" s="18"/>
      <c r="C827" s="458">
        <v>2</v>
      </c>
      <c r="D827" s="428" t="s">
        <v>762</v>
      </c>
      <c r="E827" s="377" t="s">
        <v>26</v>
      </c>
      <c r="F827" s="378"/>
      <c r="G827" s="379"/>
      <c r="H827" s="380"/>
      <c r="I827" s="375">
        <f t="shared" si="214"/>
        <v>0</v>
      </c>
      <c r="K827" s="273"/>
      <c r="L827" s="274">
        <f t="shared" si="215"/>
        <v>0</v>
      </c>
      <c r="M827" s="275">
        <f t="shared" si="213"/>
        <v>0</v>
      </c>
      <c r="N827" s="272"/>
      <c r="O827" s="462"/>
      <c r="P827" s="271">
        <f t="shared" si="216"/>
        <v>0</v>
      </c>
    </row>
    <row r="828" spans="1:16" ht="30" x14ac:dyDescent="0.3">
      <c r="A828" s="456"/>
      <c r="B828" s="18"/>
      <c r="C828" s="458">
        <v>3</v>
      </c>
      <c r="D828" s="428" t="s">
        <v>763</v>
      </c>
      <c r="E828" s="377" t="s">
        <v>26</v>
      </c>
      <c r="F828" s="378"/>
      <c r="G828" s="379"/>
      <c r="H828" s="380"/>
      <c r="I828" s="375">
        <f t="shared" si="214"/>
        <v>0</v>
      </c>
      <c r="K828" s="273"/>
      <c r="L828" s="274">
        <f t="shared" si="215"/>
        <v>0</v>
      </c>
      <c r="M828" s="275">
        <f t="shared" si="213"/>
        <v>0</v>
      </c>
      <c r="N828" s="272"/>
      <c r="O828" s="462"/>
      <c r="P828" s="271">
        <f t="shared" si="216"/>
        <v>0</v>
      </c>
    </row>
    <row r="829" spans="1:16" ht="15.6" x14ac:dyDescent="0.3">
      <c r="A829" s="456"/>
      <c r="B829" s="18"/>
      <c r="C829" s="458">
        <v>4</v>
      </c>
      <c r="D829" s="428" t="s">
        <v>764</v>
      </c>
      <c r="E829" s="377" t="s">
        <v>26</v>
      </c>
      <c r="F829" s="378"/>
      <c r="G829" s="379"/>
      <c r="H829" s="380"/>
      <c r="I829" s="375">
        <f t="shared" si="214"/>
        <v>0</v>
      </c>
      <c r="K829" s="273"/>
      <c r="L829" s="274">
        <f t="shared" si="215"/>
        <v>0</v>
      </c>
      <c r="M829" s="275">
        <f t="shared" si="213"/>
        <v>0</v>
      </c>
      <c r="N829" s="272"/>
      <c r="O829" s="462"/>
      <c r="P829" s="271">
        <f t="shared" si="216"/>
        <v>0</v>
      </c>
    </row>
    <row r="830" spans="1:16" ht="30" x14ac:dyDescent="0.3">
      <c r="A830" s="456"/>
      <c r="B830" s="18"/>
      <c r="C830" s="458">
        <v>6</v>
      </c>
      <c r="D830" s="431" t="s">
        <v>757</v>
      </c>
      <c r="E830" s="377" t="s">
        <v>26</v>
      </c>
      <c r="F830" s="378"/>
      <c r="G830" s="379"/>
      <c r="H830" s="380"/>
      <c r="I830" s="375">
        <f t="shared" si="214"/>
        <v>0</v>
      </c>
      <c r="K830" s="273"/>
      <c r="L830" s="274">
        <f t="shared" si="215"/>
        <v>0</v>
      </c>
      <c r="M830" s="275">
        <f t="shared" si="213"/>
        <v>0</v>
      </c>
      <c r="N830" s="272"/>
      <c r="O830" s="462"/>
      <c r="P830" s="271">
        <f t="shared" si="216"/>
        <v>0</v>
      </c>
    </row>
    <row r="831" spans="1:16" ht="15.6" x14ac:dyDescent="0.3">
      <c r="A831" s="456"/>
      <c r="B831" s="18"/>
      <c r="C831" s="458">
        <v>8</v>
      </c>
      <c r="D831" s="428" t="s">
        <v>758</v>
      </c>
      <c r="E831" s="377" t="s">
        <v>26</v>
      </c>
      <c r="F831" s="378"/>
      <c r="G831" s="379"/>
      <c r="H831" s="380"/>
      <c r="I831" s="375">
        <f t="shared" si="214"/>
        <v>0</v>
      </c>
      <c r="K831" s="273"/>
      <c r="L831" s="274">
        <f t="shared" si="215"/>
        <v>0</v>
      </c>
      <c r="M831" s="275">
        <f t="shared" si="213"/>
        <v>0</v>
      </c>
      <c r="N831" s="272"/>
      <c r="O831" s="462"/>
      <c r="P831" s="271">
        <f t="shared" si="216"/>
        <v>0</v>
      </c>
    </row>
    <row r="832" spans="1:16" ht="15.6" x14ac:dyDescent="0.25">
      <c r="A832" s="371"/>
      <c r="B832" s="371"/>
      <c r="C832" s="455"/>
      <c r="D832" s="430"/>
      <c r="E832" s="388"/>
      <c r="F832" s="372"/>
      <c r="G832" s="373"/>
      <c r="H832" s="374"/>
      <c r="I832" s="389"/>
      <c r="K832" s="313"/>
      <c r="L832" s="274"/>
      <c r="M832" s="275">
        <f t="shared" si="213"/>
        <v>0</v>
      </c>
      <c r="N832" s="272"/>
      <c r="O832" s="463"/>
      <c r="P832" s="271"/>
    </row>
    <row r="833" spans="1:16" ht="16.2" thickBot="1" x14ac:dyDescent="0.35">
      <c r="A833" s="383"/>
      <c r="B833" s="383"/>
      <c r="C833" s="455"/>
      <c r="D833" s="430" t="s">
        <v>43</v>
      </c>
      <c r="E833" s="13"/>
      <c r="F833" s="372"/>
      <c r="G833" s="373"/>
      <c r="H833" s="374"/>
      <c r="I833" s="384">
        <f>SUM(I812:I832)</f>
        <v>0</v>
      </c>
      <c r="K833" s="313"/>
      <c r="L833" s="374"/>
      <c r="M833" s="384">
        <f>SUM(M812:M832)</f>
        <v>0</v>
      </c>
      <c r="N833" s="272"/>
      <c r="O833" s="463"/>
      <c r="P833" s="384">
        <f>SUM(P812:P832)</f>
        <v>0</v>
      </c>
    </row>
    <row r="834" spans="1:16" ht="15.6" x14ac:dyDescent="0.3">
      <c r="A834" s="383"/>
      <c r="B834" s="383"/>
      <c r="C834" s="455"/>
      <c r="D834" s="430"/>
      <c r="E834" s="13"/>
      <c r="F834" s="372"/>
      <c r="G834" s="373"/>
      <c r="H834" s="374"/>
      <c r="I834" s="385"/>
      <c r="K834" s="313"/>
      <c r="L834" s="274"/>
      <c r="M834" s="275">
        <f t="shared" si="213"/>
        <v>0</v>
      </c>
      <c r="N834" s="272"/>
      <c r="O834" s="463"/>
      <c r="P834" s="271"/>
    </row>
    <row r="835" spans="1:16" ht="15.6" x14ac:dyDescent="0.3">
      <c r="A835" s="383">
        <v>39</v>
      </c>
      <c r="B835" s="383"/>
      <c r="C835" s="455"/>
      <c r="D835" s="430" t="s">
        <v>765</v>
      </c>
      <c r="E835" s="13"/>
      <c r="F835" s="372"/>
      <c r="G835" s="373"/>
      <c r="H835" s="374"/>
      <c r="I835" s="375"/>
      <c r="K835" s="313"/>
      <c r="L835" s="274"/>
      <c r="M835" s="275">
        <f t="shared" si="213"/>
        <v>0</v>
      </c>
      <c r="N835" s="272"/>
      <c r="O835" s="463"/>
      <c r="P835" s="271"/>
    </row>
    <row r="836" spans="1:16" ht="15.6" x14ac:dyDescent="0.3">
      <c r="A836" s="383"/>
      <c r="B836" s="383"/>
      <c r="C836" s="455"/>
      <c r="D836" s="430"/>
      <c r="E836" s="13"/>
      <c r="F836" s="372"/>
      <c r="G836" s="373"/>
      <c r="H836" s="374"/>
      <c r="I836" s="385"/>
      <c r="K836" s="313"/>
      <c r="L836" s="274"/>
      <c r="M836" s="275">
        <f t="shared" si="213"/>
        <v>0</v>
      </c>
      <c r="N836" s="272"/>
      <c r="O836" s="463"/>
      <c r="P836" s="271"/>
    </row>
    <row r="837" spans="1:16" ht="15.6" x14ac:dyDescent="0.25">
      <c r="A837" s="371">
        <v>39</v>
      </c>
      <c r="B837" s="371">
        <v>2</v>
      </c>
      <c r="C837" s="455"/>
      <c r="D837" s="427" t="s">
        <v>766</v>
      </c>
      <c r="E837" s="13"/>
      <c r="F837" s="372"/>
      <c r="G837" s="373"/>
      <c r="H837" s="374"/>
      <c r="I837" s="375"/>
      <c r="K837" s="313"/>
      <c r="L837" s="274"/>
      <c r="M837" s="275">
        <f t="shared" si="213"/>
        <v>0</v>
      </c>
      <c r="N837" s="272"/>
      <c r="O837" s="463"/>
      <c r="P837" s="271"/>
    </row>
    <row r="838" spans="1:16" ht="15.6" x14ac:dyDescent="0.3">
      <c r="A838" s="383"/>
      <c r="B838" s="383"/>
      <c r="C838" s="455"/>
      <c r="D838" s="430"/>
      <c r="E838" s="13"/>
      <c r="F838" s="372"/>
      <c r="G838" s="373"/>
      <c r="H838" s="374"/>
      <c r="I838" s="385"/>
      <c r="K838" s="313"/>
      <c r="L838" s="274"/>
      <c r="M838" s="275">
        <f t="shared" si="213"/>
        <v>0</v>
      </c>
      <c r="N838" s="272"/>
      <c r="O838" s="463"/>
      <c r="P838" s="271"/>
    </row>
    <row r="839" spans="1:16" ht="15.6" x14ac:dyDescent="0.3">
      <c r="A839" s="456"/>
      <c r="B839" s="18"/>
      <c r="C839" s="458">
        <v>1</v>
      </c>
      <c r="D839" s="428" t="s">
        <v>767</v>
      </c>
      <c r="E839" s="377" t="s">
        <v>26</v>
      </c>
      <c r="F839" s="378"/>
      <c r="G839" s="379"/>
      <c r="H839" s="380"/>
      <c r="I839" s="375">
        <f>H839*G839</f>
        <v>0</v>
      </c>
      <c r="K839" s="273"/>
      <c r="L839" s="274">
        <f t="shared" ref="L839" si="217">G839+K839</f>
        <v>0</v>
      </c>
      <c r="M839" s="275">
        <f t="shared" si="213"/>
        <v>0</v>
      </c>
      <c r="N839" s="272"/>
      <c r="O839" s="462"/>
      <c r="P839" s="271">
        <f t="shared" ref="P839" si="218">H839*O839</f>
        <v>0</v>
      </c>
    </row>
    <row r="840" spans="1:16" ht="15.6" x14ac:dyDescent="0.3">
      <c r="A840" s="383"/>
      <c r="B840" s="383"/>
      <c r="C840" s="455"/>
      <c r="D840" s="430"/>
      <c r="E840" s="13"/>
      <c r="F840" s="372"/>
      <c r="G840" s="373"/>
      <c r="H840" s="374"/>
      <c r="I840" s="385"/>
      <c r="K840" s="313"/>
      <c r="L840" s="274"/>
      <c r="M840" s="275">
        <f t="shared" si="213"/>
        <v>0</v>
      </c>
      <c r="N840" s="272"/>
      <c r="O840" s="463"/>
      <c r="P840" s="271"/>
    </row>
    <row r="841" spans="1:16" ht="15.6" x14ac:dyDescent="0.25">
      <c r="A841" s="371">
        <v>39</v>
      </c>
      <c r="B841" s="371">
        <v>4</v>
      </c>
      <c r="C841" s="455"/>
      <c r="D841" s="427" t="s">
        <v>768</v>
      </c>
      <c r="E841" s="13"/>
      <c r="F841" s="372"/>
      <c r="G841" s="373"/>
      <c r="H841" s="374"/>
      <c r="I841" s="375"/>
      <c r="K841" s="313"/>
      <c r="L841" s="274"/>
      <c r="M841" s="275">
        <f t="shared" si="213"/>
        <v>0</v>
      </c>
      <c r="N841" s="272"/>
      <c r="O841" s="463"/>
      <c r="P841" s="271"/>
    </row>
    <row r="842" spans="1:16" ht="15.6" x14ac:dyDescent="0.3">
      <c r="A842" s="383"/>
      <c r="B842" s="383"/>
      <c r="C842" s="455"/>
      <c r="D842" s="430"/>
      <c r="E842" s="13"/>
      <c r="F842" s="372"/>
      <c r="G842" s="373"/>
      <c r="H842" s="374"/>
      <c r="I842" s="385"/>
      <c r="K842" s="313"/>
      <c r="L842" s="274"/>
      <c r="M842" s="275">
        <f t="shared" si="213"/>
        <v>0</v>
      </c>
      <c r="N842" s="272"/>
      <c r="O842" s="463"/>
      <c r="P842" s="271"/>
    </row>
    <row r="843" spans="1:16" ht="17.399999999999999" x14ac:dyDescent="0.3">
      <c r="A843" s="456"/>
      <c r="B843" s="18"/>
      <c r="C843" s="458">
        <v>1</v>
      </c>
      <c r="D843" s="428" t="s">
        <v>769</v>
      </c>
      <c r="E843" s="377" t="s">
        <v>185</v>
      </c>
      <c r="F843" s="378"/>
      <c r="G843" s="379"/>
      <c r="H843" s="380"/>
      <c r="I843" s="375">
        <f t="shared" ref="I843:I846" si="219">H843*G843</f>
        <v>0</v>
      </c>
      <c r="K843" s="273"/>
      <c r="L843" s="274">
        <f t="shared" ref="L843:L846" si="220">G843+K843</f>
        <v>0</v>
      </c>
      <c r="M843" s="275">
        <f t="shared" si="213"/>
        <v>0</v>
      </c>
      <c r="N843" s="272"/>
      <c r="O843" s="462"/>
      <c r="P843" s="271">
        <f t="shared" ref="P843:P846" si="221">H843*O843</f>
        <v>0</v>
      </c>
    </row>
    <row r="844" spans="1:16" ht="15.6" x14ac:dyDescent="0.3">
      <c r="A844" s="456"/>
      <c r="B844" s="18"/>
      <c r="C844" s="458">
        <v>2</v>
      </c>
      <c r="D844" s="428" t="s">
        <v>770</v>
      </c>
      <c r="E844" s="377" t="s">
        <v>26</v>
      </c>
      <c r="F844" s="378"/>
      <c r="G844" s="379"/>
      <c r="H844" s="380"/>
      <c r="I844" s="375">
        <f t="shared" si="219"/>
        <v>0</v>
      </c>
      <c r="K844" s="273"/>
      <c r="L844" s="274">
        <f t="shared" si="220"/>
        <v>0</v>
      </c>
      <c r="M844" s="275">
        <f t="shared" si="213"/>
        <v>0</v>
      </c>
      <c r="N844" s="272"/>
      <c r="O844" s="462"/>
      <c r="P844" s="271">
        <f t="shared" si="221"/>
        <v>0</v>
      </c>
    </row>
    <row r="845" spans="1:16" ht="30" x14ac:dyDescent="0.3">
      <c r="A845" s="456"/>
      <c r="B845" s="18"/>
      <c r="C845" s="458">
        <v>3</v>
      </c>
      <c r="D845" s="428" t="s">
        <v>771</v>
      </c>
      <c r="E845" s="377" t="s">
        <v>26</v>
      </c>
      <c r="F845" s="378"/>
      <c r="G845" s="379"/>
      <c r="H845" s="380"/>
      <c r="I845" s="375">
        <f t="shared" si="219"/>
        <v>0</v>
      </c>
      <c r="K845" s="273"/>
      <c r="L845" s="274">
        <f t="shared" si="220"/>
        <v>0</v>
      </c>
      <c r="M845" s="275">
        <f t="shared" si="213"/>
        <v>0</v>
      </c>
      <c r="N845" s="272"/>
      <c r="O845" s="462"/>
      <c r="P845" s="271">
        <f t="shared" si="221"/>
        <v>0</v>
      </c>
    </row>
    <row r="846" spans="1:16" ht="30" x14ac:dyDescent="0.3">
      <c r="A846" s="456"/>
      <c r="B846" s="18"/>
      <c r="C846" s="458">
        <v>4</v>
      </c>
      <c r="D846" s="428" t="s">
        <v>772</v>
      </c>
      <c r="E846" s="377" t="s">
        <v>26</v>
      </c>
      <c r="F846" s="378"/>
      <c r="G846" s="379"/>
      <c r="H846" s="380"/>
      <c r="I846" s="375">
        <f t="shared" si="219"/>
        <v>0</v>
      </c>
      <c r="K846" s="273"/>
      <c r="L846" s="274">
        <f t="shared" si="220"/>
        <v>0</v>
      </c>
      <c r="M846" s="275">
        <f t="shared" si="213"/>
        <v>0</v>
      </c>
      <c r="N846" s="272"/>
      <c r="O846" s="462"/>
      <c r="P846" s="271">
        <f t="shared" si="221"/>
        <v>0</v>
      </c>
    </row>
    <row r="847" spans="1:16" ht="15.6" x14ac:dyDescent="0.3">
      <c r="A847" s="383"/>
      <c r="B847" s="383"/>
      <c r="C847" s="455"/>
      <c r="D847" s="430"/>
      <c r="E847" s="13"/>
      <c r="F847" s="372"/>
      <c r="G847" s="373"/>
      <c r="H847" s="374"/>
      <c r="I847" s="385"/>
      <c r="K847" s="313"/>
      <c r="L847" s="274"/>
      <c r="M847" s="275">
        <f t="shared" si="213"/>
        <v>0</v>
      </c>
      <c r="N847" s="272"/>
      <c r="O847" s="463"/>
      <c r="P847" s="271"/>
    </row>
    <row r="848" spans="1:16" ht="15.6" x14ac:dyDescent="0.25">
      <c r="A848" s="371">
        <v>39</v>
      </c>
      <c r="B848" s="371">
        <v>6</v>
      </c>
      <c r="C848" s="455"/>
      <c r="D848" s="427" t="s">
        <v>773</v>
      </c>
      <c r="E848" s="13"/>
      <c r="F848" s="372"/>
      <c r="G848" s="373"/>
      <c r="H848" s="374"/>
      <c r="I848" s="375"/>
      <c r="K848" s="313"/>
      <c r="L848" s="274"/>
      <c r="M848" s="275">
        <f t="shared" si="213"/>
        <v>0</v>
      </c>
      <c r="N848" s="272"/>
      <c r="O848" s="463"/>
      <c r="P848" s="271"/>
    </row>
    <row r="849" spans="1:16" ht="15.6" x14ac:dyDescent="0.3">
      <c r="A849" s="383"/>
      <c r="B849" s="383"/>
      <c r="C849" s="455"/>
      <c r="D849" s="430"/>
      <c r="E849" s="13"/>
      <c r="F849" s="372"/>
      <c r="G849" s="373"/>
      <c r="H849" s="374"/>
      <c r="I849" s="385"/>
      <c r="K849" s="313"/>
      <c r="L849" s="274"/>
      <c r="M849" s="275">
        <f t="shared" si="213"/>
        <v>0</v>
      </c>
      <c r="N849" s="272"/>
      <c r="O849" s="463"/>
      <c r="P849" s="271"/>
    </row>
    <row r="850" spans="1:16" ht="17.399999999999999" x14ac:dyDescent="0.3">
      <c r="A850" s="456"/>
      <c r="B850" s="18"/>
      <c r="C850" s="458">
        <v>1</v>
      </c>
      <c r="D850" s="428" t="s">
        <v>774</v>
      </c>
      <c r="E850" s="377" t="s">
        <v>185</v>
      </c>
      <c r="F850" s="378"/>
      <c r="G850" s="379"/>
      <c r="H850" s="380"/>
      <c r="I850" s="375">
        <f>H850*G850</f>
        <v>0</v>
      </c>
      <c r="K850" s="273"/>
      <c r="L850" s="274">
        <f t="shared" ref="L850" si="222">G850+K850</f>
        <v>0</v>
      </c>
      <c r="M850" s="275">
        <f t="shared" si="213"/>
        <v>0</v>
      </c>
      <c r="N850" s="272"/>
      <c r="O850" s="462"/>
      <c r="P850" s="271">
        <f t="shared" ref="P850" si="223">H850*O850</f>
        <v>0</v>
      </c>
    </row>
    <row r="851" spans="1:16" ht="15.6" x14ac:dyDescent="0.3">
      <c r="A851" s="383"/>
      <c r="B851" s="383"/>
      <c r="C851" s="455"/>
      <c r="D851" s="430"/>
      <c r="E851" s="13"/>
      <c r="F851" s="372"/>
      <c r="G851" s="373"/>
      <c r="H851" s="374"/>
      <c r="I851" s="385"/>
      <c r="K851" s="313"/>
      <c r="L851" s="274"/>
      <c r="M851" s="275">
        <f t="shared" si="213"/>
        <v>0</v>
      </c>
      <c r="N851" s="272"/>
      <c r="O851" s="463"/>
      <c r="P851" s="271"/>
    </row>
    <row r="852" spans="1:16" ht="15.6" x14ac:dyDescent="0.25">
      <c r="A852" s="371">
        <v>39</v>
      </c>
      <c r="B852" s="371">
        <v>7</v>
      </c>
      <c r="C852" s="455"/>
      <c r="D852" s="427" t="s">
        <v>775</v>
      </c>
      <c r="E852" s="13"/>
      <c r="F852" s="372"/>
      <c r="G852" s="373"/>
      <c r="H852" s="374"/>
      <c r="I852" s="375"/>
      <c r="K852" s="313"/>
      <c r="L852" s="274"/>
      <c r="M852" s="275">
        <f t="shared" si="213"/>
        <v>0</v>
      </c>
      <c r="N852" s="272"/>
      <c r="O852" s="463"/>
      <c r="P852" s="271"/>
    </row>
    <row r="853" spans="1:16" ht="15.6" x14ac:dyDescent="0.3">
      <c r="A853" s="383"/>
      <c r="B853" s="383"/>
      <c r="C853" s="455"/>
      <c r="D853" s="430"/>
      <c r="E853" s="13"/>
      <c r="F853" s="372"/>
      <c r="G853" s="373"/>
      <c r="H853" s="374"/>
      <c r="I853" s="385"/>
      <c r="K853" s="313"/>
      <c r="L853" s="274"/>
      <c r="M853" s="275">
        <f t="shared" si="213"/>
        <v>0</v>
      </c>
      <c r="N853" s="272"/>
      <c r="O853" s="463"/>
      <c r="P853" s="271"/>
    </row>
    <row r="854" spans="1:16" ht="17.399999999999999" x14ac:dyDescent="0.3">
      <c r="A854" s="456"/>
      <c r="B854" s="18"/>
      <c r="C854" s="458">
        <v>1</v>
      </c>
      <c r="D854" s="428" t="s">
        <v>776</v>
      </c>
      <c r="E854" s="377" t="s">
        <v>185</v>
      </c>
      <c r="F854" s="378"/>
      <c r="G854" s="379"/>
      <c r="H854" s="380"/>
      <c r="I854" s="375">
        <f t="shared" ref="I854:I855" si="224">H854*G854</f>
        <v>0</v>
      </c>
      <c r="K854" s="273"/>
      <c r="L854" s="274">
        <f t="shared" ref="L854:L855" si="225">G854+K854</f>
        <v>0</v>
      </c>
      <c r="M854" s="275">
        <f t="shared" si="213"/>
        <v>0</v>
      </c>
      <c r="N854" s="272"/>
      <c r="O854" s="462"/>
      <c r="P854" s="271">
        <f t="shared" ref="P854:P855" si="226">H854*O854</f>
        <v>0</v>
      </c>
    </row>
    <row r="855" spans="1:16" ht="17.399999999999999" x14ac:dyDescent="0.3">
      <c r="A855" s="456"/>
      <c r="B855" s="18"/>
      <c r="C855" s="458">
        <v>2</v>
      </c>
      <c r="D855" s="428" t="s">
        <v>283</v>
      </c>
      <c r="E855" s="377" t="s">
        <v>185</v>
      </c>
      <c r="F855" s="378"/>
      <c r="G855" s="379"/>
      <c r="H855" s="380"/>
      <c r="I855" s="375">
        <f t="shared" si="224"/>
        <v>0</v>
      </c>
      <c r="K855" s="273"/>
      <c r="L855" s="274">
        <f t="shared" si="225"/>
        <v>0</v>
      </c>
      <c r="M855" s="275">
        <f t="shared" si="213"/>
        <v>0</v>
      </c>
      <c r="N855" s="272"/>
      <c r="O855" s="462"/>
      <c r="P855" s="271">
        <f t="shared" si="226"/>
        <v>0</v>
      </c>
    </row>
    <row r="856" spans="1:16" ht="15.6" x14ac:dyDescent="0.3">
      <c r="A856" s="383"/>
      <c r="B856" s="383"/>
      <c r="C856" s="455"/>
      <c r="D856" s="430"/>
      <c r="E856" s="13"/>
      <c r="F856" s="372"/>
      <c r="G856" s="373"/>
      <c r="H856" s="374"/>
      <c r="I856" s="385"/>
      <c r="K856" s="313"/>
      <c r="L856" s="274"/>
      <c r="M856" s="275">
        <f t="shared" si="213"/>
        <v>0</v>
      </c>
      <c r="N856" s="272"/>
      <c r="O856" s="463"/>
      <c r="P856" s="271"/>
    </row>
    <row r="857" spans="1:16" ht="15.6" x14ac:dyDescent="0.25">
      <c r="A857" s="371">
        <v>39</v>
      </c>
      <c r="B857" s="371">
        <v>8</v>
      </c>
      <c r="C857" s="455"/>
      <c r="D857" s="427" t="s">
        <v>777</v>
      </c>
      <c r="E857" s="13"/>
      <c r="F857" s="372"/>
      <c r="G857" s="373"/>
      <c r="H857" s="374"/>
      <c r="I857" s="375"/>
      <c r="K857" s="313"/>
      <c r="L857" s="274"/>
      <c r="M857" s="275">
        <f t="shared" si="213"/>
        <v>0</v>
      </c>
      <c r="N857" s="272"/>
      <c r="O857" s="463"/>
      <c r="P857" s="271"/>
    </row>
    <row r="858" spans="1:16" ht="15.6" x14ac:dyDescent="0.3">
      <c r="A858" s="383"/>
      <c r="B858" s="383"/>
      <c r="C858" s="455"/>
      <c r="D858" s="430"/>
      <c r="E858" s="13"/>
      <c r="F858" s="372"/>
      <c r="G858" s="373"/>
      <c r="H858" s="374"/>
      <c r="I858" s="385"/>
      <c r="K858" s="313"/>
      <c r="L858" s="274"/>
      <c r="M858" s="275">
        <f t="shared" si="213"/>
        <v>0</v>
      </c>
      <c r="N858" s="272"/>
      <c r="O858" s="463"/>
      <c r="P858" s="271"/>
    </row>
    <row r="859" spans="1:16" ht="15.6" x14ac:dyDescent="0.3">
      <c r="A859" s="383"/>
      <c r="B859" s="383"/>
      <c r="C859" s="455"/>
      <c r="D859" s="430"/>
      <c r="E859" s="13"/>
      <c r="F859" s="372"/>
      <c r="G859" s="373"/>
      <c r="H859" s="374"/>
      <c r="I859" s="385"/>
      <c r="K859" s="313"/>
      <c r="L859" s="274"/>
      <c r="M859" s="275">
        <f t="shared" si="213"/>
        <v>0</v>
      </c>
      <c r="N859" s="272"/>
      <c r="O859" s="463"/>
      <c r="P859" s="271"/>
    </row>
    <row r="860" spans="1:16" ht="15.6" x14ac:dyDescent="0.25">
      <c r="A860" s="371">
        <v>39</v>
      </c>
      <c r="B860" s="371">
        <v>9</v>
      </c>
      <c r="C860" s="455"/>
      <c r="D860" s="427" t="s">
        <v>778</v>
      </c>
      <c r="E860" s="13"/>
      <c r="F860" s="372"/>
      <c r="G860" s="373"/>
      <c r="H860" s="374"/>
      <c r="I860" s="375"/>
      <c r="K860" s="313"/>
      <c r="L860" s="274"/>
      <c r="M860" s="275">
        <f t="shared" si="213"/>
        <v>0</v>
      </c>
      <c r="N860" s="272"/>
      <c r="O860" s="463"/>
      <c r="P860" s="271"/>
    </row>
    <row r="861" spans="1:16" ht="15.6" x14ac:dyDescent="0.3">
      <c r="A861" s="383"/>
      <c r="B861" s="383"/>
      <c r="C861" s="455"/>
      <c r="D861" s="430"/>
      <c r="E861" s="13"/>
      <c r="F861" s="372"/>
      <c r="G861" s="373"/>
      <c r="H861" s="374"/>
      <c r="I861" s="385"/>
      <c r="K861" s="313"/>
      <c r="L861" s="274"/>
      <c r="M861" s="275">
        <f t="shared" si="213"/>
        <v>0</v>
      </c>
      <c r="N861" s="272"/>
      <c r="O861" s="463"/>
      <c r="P861" s="271"/>
    </row>
    <row r="862" spans="1:16" ht="15.6" x14ac:dyDescent="0.3">
      <c r="A862" s="383"/>
      <c r="B862" s="383"/>
      <c r="C862" s="455"/>
      <c r="D862" s="430"/>
      <c r="E862" s="13"/>
      <c r="F862" s="372"/>
      <c r="G862" s="373"/>
      <c r="H862" s="374"/>
      <c r="I862" s="385"/>
      <c r="K862" s="313"/>
      <c r="L862" s="274"/>
      <c r="M862" s="275">
        <f t="shared" si="213"/>
        <v>0</v>
      </c>
      <c r="N862" s="272"/>
      <c r="O862" s="463"/>
      <c r="P862" s="271"/>
    </row>
    <row r="863" spans="1:16" ht="15.6" x14ac:dyDescent="0.25">
      <c r="A863" s="371">
        <v>39</v>
      </c>
      <c r="B863" s="371">
        <v>10</v>
      </c>
      <c r="C863" s="455"/>
      <c r="D863" s="427" t="s">
        <v>779</v>
      </c>
      <c r="E863" s="13"/>
      <c r="F863" s="372"/>
      <c r="G863" s="373"/>
      <c r="H863" s="374"/>
      <c r="I863" s="375"/>
      <c r="K863" s="313"/>
      <c r="L863" s="274"/>
      <c r="M863" s="275">
        <f t="shared" si="213"/>
        <v>0</v>
      </c>
      <c r="N863" s="272"/>
      <c r="O863" s="463"/>
      <c r="P863" s="271"/>
    </row>
    <row r="864" spans="1:16" ht="15.6" x14ac:dyDescent="0.3">
      <c r="A864" s="383"/>
      <c r="B864" s="383"/>
      <c r="C864" s="455"/>
      <c r="D864" s="430"/>
      <c r="E864" s="13"/>
      <c r="F864" s="372"/>
      <c r="G864" s="373"/>
      <c r="H864" s="374"/>
      <c r="I864" s="385"/>
      <c r="K864" s="313"/>
      <c r="L864" s="274"/>
      <c r="M864" s="275">
        <f t="shared" si="213"/>
        <v>0</v>
      </c>
      <c r="N864" s="272"/>
      <c r="O864" s="463"/>
      <c r="P864" s="271"/>
    </row>
    <row r="865" spans="1:16" ht="17.399999999999999" x14ac:dyDescent="0.3">
      <c r="A865" s="456"/>
      <c r="B865" s="18"/>
      <c r="C865" s="458">
        <v>1</v>
      </c>
      <c r="D865" s="428" t="s">
        <v>780</v>
      </c>
      <c r="E865" s="377" t="s">
        <v>185</v>
      </c>
      <c r="F865" s="378"/>
      <c r="G865" s="379"/>
      <c r="H865" s="380"/>
      <c r="I865" s="375">
        <f>H865*G865</f>
        <v>0</v>
      </c>
      <c r="K865" s="273"/>
      <c r="L865" s="274">
        <f t="shared" ref="L865" si="227">G865+K865</f>
        <v>0</v>
      </c>
      <c r="M865" s="275">
        <f t="shared" si="213"/>
        <v>0</v>
      </c>
      <c r="N865" s="272"/>
      <c r="O865" s="462"/>
      <c r="P865" s="271">
        <f t="shared" ref="P865" si="228">H865*O865</f>
        <v>0</v>
      </c>
    </row>
    <row r="866" spans="1:16" ht="15.6" x14ac:dyDescent="0.3">
      <c r="A866" s="383"/>
      <c r="B866" s="383"/>
      <c r="C866" s="455"/>
      <c r="D866" s="430"/>
      <c r="E866" s="13"/>
      <c r="F866" s="372"/>
      <c r="G866" s="373"/>
      <c r="H866" s="374"/>
      <c r="I866" s="385"/>
      <c r="K866" s="313"/>
      <c r="L866" s="274"/>
      <c r="M866" s="275">
        <f t="shared" si="213"/>
        <v>0</v>
      </c>
      <c r="N866" s="272"/>
      <c r="O866" s="463"/>
      <c r="P866" s="271"/>
    </row>
    <row r="867" spans="1:16" ht="30" x14ac:dyDescent="0.25">
      <c r="A867" s="371">
        <v>39</v>
      </c>
      <c r="B867" s="371">
        <v>11</v>
      </c>
      <c r="C867" s="455"/>
      <c r="D867" s="427" t="s">
        <v>781</v>
      </c>
      <c r="E867" s="13"/>
      <c r="F867" s="372"/>
      <c r="G867" s="373"/>
      <c r="H867" s="374"/>
      <c r="I867" s="375"/>
      <c r="K867" s="313"/>
      <c r="L867" s="274"/>
      <c r="M867" s="275">
        <f t="shared" si="213"/>
        <v>0</v>
      </c>
      <c r="N867" s="272"/>
      <c r="O867" s="463"/>
      <c r="P867" s="271"/>
    </row>
    <row r="868" spans="1:16" ht="15.6" x14ac:dyDescent="0.3">
      <c r="A868" s="383"/>
      <c r="B868" s="383"/>
      <c r="C868" s="455"/>
      <c r="D868" s="430"/>
      <c r="E868" s="13"/>
      <c r="F868" s="372"/>
      <c r="G868" s="373"/>
      <c r="H868" s="374"/>
      <c r="I868" s="385"/>
      <c r="K868" s="313"/>
      <c r="L868" s="274"/>
      <c r="M868" s="275">
        <f t="shared" si="213"/>
        <v>0</v>
      </c>
      <c r="N868" s="272"/>
      <c r="O868" s="463"/>
      <c r="P868" s="271"/>
    </row>
    <row r="869" spans="1:16" ht="17.399999999999999" x14ac:dyDescent="0.3">
      <c r="A869" s="456"/>
      <c r="B869" s="18"/>
      <c r="C869" s="458">
        <v>1</v>
      </c>
      <c r="D869" s="428" t="s">
        <v>782</v>
      </c>
      <c r="E869" s="377" t="s">
        <v>185</v>
      </c>
      <c r="F869" s="378" t="s">
        <v>685</v>
      </c>
      <c r="G869" s="379"/>
      <c r="H869" s="380"/>
      <c r="I869" s="375">
        <f t="shared" ref="I869:I882" si="229">H869*G869</f>
        <v>0</v>
      </c>
      <c r="K869" s="273"/>
      <c r="L869" s="274">
        <f t="shared" ref="L869:L882" si="230">G869+K869</f>
        <v>0</v>
      </c>
      <c r="M869" s="275">
        <f t="shared" si="213"/>
        <v>0</v>
      </c>
      <c r="N869" s="272"/>
      <c r="O869" s="462"/>
      <c r="P869" s="271">
        <f t="shared" ref="P869:P882" si="231">H869*O869</f>
        <v>0</v>
      </c>
    </row>
    <row r="870" spans="1:16" ht="17.399999999999999" x14ac:dyDescent="0.3">
      <c r="A870" s="456"/>
      <c r="B870" s="18"/>
      <c r="C870" s="458">
        <v>2</v>
      </c>
      <c r="D870" s="428" t="s">
        <v>783</v>
      </c>
      <c r="E870" s="377" t="s">
        <v>185</v>
      </c>
      <c r="F870" s="378" t="s">
        <v>685</v>
      </c>
      <c r="G870" s="379"/>
      <c r="H870" s="380"/>
      <c r="I870" s="375">
        <f t="shared" si="229"/>
        <v>0</v>
      </c>
      <c r="K870" s="273"/>
      <c r="L870" s="274">
        <f t="shared" si="230"/>
        <v>0</v>
      </c>
      <c r="M870" s="275">
        <f t="shared" si="213"/>
        <v>0</v>
      </c>
      <c r="N870" s="272"/>
      <c r="O870" s="462"/>
      <c r="P870" s="271">
        <f t="shared" si="231"/>
        <v>0</v>
      </c>
    </row>
    <row r="871" spans="1:16" ht="17.399999999999999" x14ac:dyDescent="0.3">
      <c r="A871" s="456"/>
      <c r="B871" s="18"/>
      <c r="C871" s="458">
        <v>3</v>
      </c>
      <c r="D871" s="428" t="s">
        <v>784</v>
      </c>
      <c r="E871" s="377" t="s">
        <v>185</v>
      </c>
      <c r="F871" s="378" t="s">
        <v>685</v>
      </c>
      <c r="G871" s="379"/>
      <c r="H871" s="380"/>
      <c r="I871" s="375">
        <f t="shared" si="229"/>
        <v>0</v>
      </c>
      <c r="K871" s="273"/>
      <c r="L871" s="274">
        <f t="shared" si="230"/>
        <v>0</v>
      </c>
      <c r="M871" s="275">
        <f t="shared" si="213"/>
        <v>0</v>
      </c>
      <c r="N871" s="272"/>
      <c r="O871" s="462"/>
      <c r="P871" s="271">
        <f t="shared" si="231"/>
        <v>0</v>
      </c>
    </row>
    <row r="872" spans="1:16" ht="17.399999999999999" x14ac:dyDescent="0.3">
      <c r="A872" s="456"/>
      <c r="B872" s="18"/>
      <c r="C872" s="458">
        <v>4</v>
      </c>
      <c r="D872" s="428" t="s">
        <v>785</v>
      </c>
      <c r="E872" s="377" t="s">
        <v>185</v>
      </c>
      <c r="F872" s="378" t="s">
        <v>685</v>
      </c>
      <c r="G872" s="379"/>
      <c r="H872" s="380"/>
      <c r="I872" s="375">
        <f t="shared" si="229"/>
        <v>0</v>
      </c>
      <c r="K872" s="273"/>
      <c r="L872" s="274">
        <f t="shared" si="230"/>
        <v>0</v>
      </c>
      <c r="M872" s="275">
        <f t="shared" si="213"/>
        <v>0</v>
      </c>
      <c r="N872" s="272"/>
      <c r="O872" s="462"/>
      <c r="P872" s="271">
        <f t="shared" si="231"/>
        <v>0</v>
      </c>
    </row>
    <row r="873" spans="1:16" ht="30" x14ac:dyDescent="0.3">
      <c r="A873" s="456"/>
      <c r="B873" s="18"/>
      <c r="C873" s="458">
        <v>5</v>
      </c>
      <c r="D873" s="428" t="s">
        <v>786</v>
      </c>
      <c r="E873" s="377" t="s">
        <v>185</v>
      </c>
      <c r="F873" s="378" t="s">
        <v>685</v>
      </c>
      <c r="G873" s="379"/>
      <c r="H873" s="380"/>
      <c r="I873" s="375">
        <f t="shared" si="229"/>
        <v>0</v>
      </c>
      <c r="K873" s="273"/>
      <c r="L873" s="274">
        <f t="shared" si="230"/>
        <v>0</v>
      </c>
      <c r="M873" s="275">
        <f t="shared" si="213"/>
        <v>0</v>
      </c>
      <c r="N873" s="272"/>
      <c r="O873" s="462"/>
      <c r="P873" s="271">
        <f t="shared" si="231"/>
        <v>0</v>
      </c>
    </row>
    <row r="874" spans="1:16" ht="30" x14ac:dyDescent="0.3">
      <c r="A874" s="456"/>
      <c r="B874" s="18"/>
      <c r="C874" s="458">
        <v>6</v>
      </c>
      <c r="D874" s="428" t="s">
        <v>787</v>
      </c>
      <c r="E874" s="377" t="s">
        <v>185</v>
      </c>
      <c r="F874" s="378" t="s">
        <v>685</v>
      </c>
      <c r="G874" s="379"/>
      <c r="H874" s="380"/>
      <c r="I874" s="375">
        <f t="shared" si="229"/>
        <v>0</v>
      </c>
      <c r="K874" s="273"/>
      <c r="L874" s="274">
        <f t="shared" si="230"/>
        <v>0</v>
      </c>
      <c r="M874" s="275">
        <f t="shared" si="213"/>
        <v>0</v>
      </c>
      <c r="N874" s="272"/>
      <c r="O874" s="462"/>
      <c r="P874" s="271">
        <f t="shared" si="231"/>
        <v>0</v>
      </c>
    </row>
    <row r="875" spans="1:16" ht="30" x14ac:dyDescent="0.3">
      <c r="A875" s="456"/>
      <c r="B875" s="18"/>
      <c r="C875" s="458">
        <v>7</v>
      </c>
      <c r="D875" s="428" t="s">
        <v>788</v>
      </c>
      <c r="E875" s="377" t="s">
        <v>185</v>
      </c>
      <c r="F875" s="378" t="s">
        <v>685</v>
      </c>
      <c r="G875" s="379"/>
      <c r="H875" s="380"/>
      <c r="I875" s="375">
        <f t="shared" si="229"/>
        <v>0</v>
      </c>
      <c r="K875" s="273"/>
      <c r="L875" s="274">
        <f t="shared" si="230"/>
        <v>0</v>
      </c>
      <c r="M875" s="275">
        <f t="shared" si="213"/>
        <v>0</v>
      </c>
      <c r="N875" s="272"/>
      <c r="O875" s="462"/>
      <c r="P875" s="271">
        <f t="shared" si="231"/>
        <v>0</v>
      </c>
    </row>
    <row r="876" spans="1:16" ht="30" x14ac:dyDescent="0.3">
      <c r="A876" s="456"/>
      <c r="B876" s="18"/>
      <c r="C876" s="458">
        <v>8</v>
      </c>
      <c r="D876" s="428" t="s">
        <v>789</v>
      </c>
      <c r="E876" s="377" t="s">
        <v>185</v>
      </c>
      <c r="F876" s="378" t="s">
        <v>685</v>
      </c>
      <c r="G876" s="379"/>
      <c r="H876" s="380"/>
      <c r="I876" s="375">
        <f t="shared" si="229"/>
        <v>0</v>
      </c>
      <c r="K876" s="273"/>
      <c r="L876" s="274">
        <f t="shared" si="230"/>
        <v>0</v>
      </c>
      <c r="M876" s="275">
        <f t="shared" si="213"/>
        <v>0</v>
      </c>
      <c r="N876" s="272"/>
      <c r="O876" s="462"/>
      <c r="P876" s="271">
        <f t="shared" si="231"/>
        <v>0</v>
      </c>
    </row>
    <row r="877" spans="1:16" ht="30" x14ac:dyDescent="0.3">
      <c r="A877" s="456"/>
      <c r="B877" s="18"/>
      <c r="C877" s="458">
        <v>9</v>
      </c>
      <c r="D877" s="428" t="s">
        <v>790</v>
      </c>
      <c r="E877" s="377" t="s">
        <v>185</v>
      </c>
      <c r="F877" s="378" t="s">
        <v>685</v>
      </c>
      <c r="G877" s="379"/>
      <c r="H877" s="380"/>
      <c r="I877" s="375">
        <f t="shared" si="229"/>
        <v>0</v>
      </c>
      <c r="K877" s="273"/>
      <c r="L877" s="274">
        <f t="shared" si="230"/>
        <v>0</v>
      </c>
      <c r="M877" s="275">
        <f t="shared" si="213"/>
        <v>0</v>
      </c>
      <c r="N877" s="272"/>
      <c r="O877" s="462"/>
      <c r="P877" s="271">
        <f t="shared" si="231"/>
        <v>0</v>
      </c>
    </row>
    <row r="878" spans="1:16" ht="30" x14ac:dyDescent="0.3">
      <c r="A878" s="456"/>
      <c r="B878" s="18"/>
      <c r="C878" s="458">
        <v>10</v>
      </c>
      <c r="D878" s="428" t="s">
        <v>791</v>
      </c>
      <c r="E878" s="377" t="s">
        <v>185</v>
      </c>
      <c r="F878" s="378" t="s">
        <v>685</v>
      </c>
      <c r="G878" s="379"/>
      <c r="H878" s="380"/>
      <c r="I878" s="375">
        <f t="shared" si="229"/>
        <v>0</v>
      </c>
      <c r="K878" s="273"/>
      <c r="L878" s="274">
        <f t="shared" si="230"/>
        <v>0</v>
      </c>
      <c r="M878" s="275">
        <f t="shared" si="213"/>
        <v>0</v>
      </c>
      <c r="N878" s="272"/>
      <c r="O878" s="462"/>
      <c r="P878" s="271">
        <f t="shared" si="231"/>
        <v>0</v>
      </c>
    </row>
    <row r="879" spans="1:16" ht="30" x14ac:dyDescent="0.3">
      <c r="A879" s="456"/>
      <c r="B879" s="18"/>
      <c r="C879" s="458">
        <v>11</v>
      </c>
      <c r="D879" s="428" t="s">
        <v>792</v>
      </c>
      <c r="E879" s="377" t="s">
        <v>185</v>
      </c>
      <c r="F879" s="378" t="s">
        <v>685</v>
      </c>
      <c r="G879" s="379"/>
      <c r="H879" s="380"/>
      <c r="I879" s="375">
        <f t="shared" si="229"/>
        <v>0</v>
      </c>
      <c r="K879" s="273"/>
      <c r="L879" s="274">
        <f t="shared" si="230"/>
        <v>0</v>
      </c>
      <c r="M879" s="275">
        <f t="shared" si="213"/>
        <v>0</v>
      </c>
      <c r="N879" s="272"/>
      <c r="O879" s="462"/>
      <c r="P879" s="271">
        <f t="shared" si="231"/>
        <v>0</v>
      </c>
    </row>
    <row r="880" spans="1:16" ht="30" x14ac:dyDescent="0.3">
      <c r="A880" s="456"/>
      <c r="B880" s="18"/>
      <c r="C880" s="458">
        <v>12</v>
      </c>
      <c r="D880" s="428" t="s">
        <v>793</v>
      </c>
      <c r="E880" s="377" t="s">
        <v>185</v>
      </c>
      <c r="F880" s="378" t="s">
        <v>685</v>
      </c>
      <c r="G880" s="379"/>
      <c r="H880" s="380"/>
      <c r="I880" s="375">
        <f t="shared" si="229"/>
        <v>0</v>
      </c>
      <c r="K880" s="273"/>
      <c r="L880" s="274">
        <f t="shared" si="230"/>
        <v>0</v>
      </c>
      <c r="M880" s="275">
        <f t="shared" si="213"/>
        <v>0</v>
      </c>
      <c r="N880" s="272"/>
      <c r="O880" s="462"/>
      <c r="P880" s="271">
        <f t="shared" si="231"/>
        <v>0</v>
      </c>
    </row>
    <row r="881" spans="1:16" ht="15.6" x14ac:dyDescent="0.3">
      <c r="A881" s="456"/>
      <c r="B881" s="18"/>
      <c r="C881" s="458">
        <v>20</v>
      </c>
      <c r="D881" s="428" t="s">
        <v>794</v>
      </c>
      <c r="E881" s="377" t="s">
        <v>27</v>
      </c>
      <c r="F881" s="378"/>
      <c r="G881" s="379"/>
      <c r="H881" s="380"/>
      <c r="I881" s="375">
        <f t="shared" si="229"/>
        <v>0</v>
      </c>
      <c r="K881" s="273"/>
      <c r="L881" s="274">
        <f t="shared" si="230"/>
        <v>0</v>
      </c>
      <c r="M881" s="275">
        <f t="shared" si="213"/>
        <v>0</v>
      </c>
      <c r="N881" s="272"/>
      <c r="O881" s="462"/>
      <c r="P881" s="271">
        <f t="shared" si="231"/>
        <v>0</v>
      </c>
    </row>
    <row r="882" spans="1:16" ht="17.399999999999999" x14ac:dyDescent="0.3">
      <c r="A882" s="456"/>
      <c r="B882" s="18"/>
      <c r="C882" s="458">
        <v>21</v>
      </c>
      <c r="D882" s="428" t="s">
        <v>795</v>
      </c>
      <c r="E882" s="377" t="s">
        <v>185</v>
      </c>
      <c r="F882" s="378"/>
      <c r="G882" s="379"/>
      <c r="H882" s="380"/>
      <c r="I882" s="375">
        <f t="shared" si="229"/>
        <v>0</v>
      </c>
      <c r="K882" s="273"/>
      <c r="L882" s="274">
        <f t="shared" si="230"/>
        <v>0</v>
      </c>
      <c r="M882" s="275">
        <f t="shared" si="213"/>
        <v>0</v>
      </c>
      <c r="N882" s="272"/>
      <c r="O882" s="462"/>
      <c r="P882" s="271">
        <f t="shared" si="231"/>
        <v>0</v>
      </c>
    </row>
    <row r="883" spans="1:16" ht="15.6" x14ac:dyDescent="0.3">
      <c r="A883" s="383"/>
      <c r="B883" s="383"/>
      <c r="C883" s="455"/>
      <c r="D883" s="430"/>
      <c r="E883" s="13"/>
      <c r="F883" s="372"/>
      <c r="G883" s="373"/>
      <c r="H883" s="374"/>
      <c r="I883" s="385"/>
      <c r="K883" s="313"/>
      <c r="L883" s="274"/>
      <c r="M883" s="275">
        <f t="shared" si="213"/>
        <v>0</v>
      </c>
      <c r="N883" s="272"/>
      <c r="O883" s="463"/>
      <c r="P883" s="271"/>
    </row>
    <row r="884" spans="1:16" ht="15.6" x14ac:dyDescent="0.25">
      <c r="A884" s="371">
        <v>39</v>
      </c>
      <c r="B884" s="371">
        <v>12</v>
      </c>
      <c r="C884" s="455"/>
      <c r="D884" s="427" t="s">
        <v>796</v>
      </c>
      <c r="E884" s="13"/>
      <c r="F884" s="372"/>
      <c r="G884" s="373"/>
      <c r="H884" s="374"/>
      <c r="I884" s="375"/>
      <c r="K884" s="313"/>
      <c r="L884" s="274"/>
      <c r="M884" s="275">
        <f t="shared" ref="M884:M919" si="232">H884*L884</f>
        <v>0</v>
      </c>
      <c r="N884" s="272"/>
      <c r="O884" s="463"/>
      <c r="P884" s="271"/>
    </row>
    <row r="885" spans="1:16" ht="15.6" x14ac:dyDescent="0.3">
      <c r="A885" s="383"/>
      <c r="B885" s="383"/>
      <c r="C885" s="455"/>
      <c r="D885" s="430"/>
      <c r="E885" s="13"/>
      <c r="F885" s="372"/>
      <c r="G885" s="373"/>
      <c r="H885" s="374"/>
      <c r="I885" s="385"/>
      <c r="K885" s="313"/>
      <c r="L885" s="274"/>
      <c r="M885" s="275">
        <f t="shared" si="232"/>
        <v>0</v>
      </c>
      <c r="N885" s="272"/>
      <c r="O885" s="463"/>
      <c r="P885" s="271"/>
    </row>
    <row r="886" spans="1:16" ht="15.6" x14ac:dyDescent="0.3">
      <c r="A886" s="456"/>
      <c r="B886" s="18"/>
      <c r="C886" s="458">
        <v>1</v>
      </c>
      <c r="D886" s="428" t="s">
        <v>797</v>
      </c>
      <c r="E886" s="377" t="s">
        <v>463</v>
      </c>
      <c r="F886" s="378"/>
      <c r="G886" s="379"/>
      <c r="H886" s="380"/>
      <c r="I886" s="375">
        <f t="shared" ref="I886:I887" si="233">H886*G886</f>
        <v>0</v>
      </c>
      <c r="K886" s="273"/>
      <c r="L886" s="274">
        <f t="shared" ref="L886:L887" si="234">G886+K886</f>
        <v>0</v>
      </c>
      <c r="M886" s="275">
        <f t="shared" si="232"/>
        <v>0</v>
      </c>
      <c r="N886" s="272"/>
      <c r="O886" s="462"/>
      <c r="P886" s="271">
        <f t="shared" ref="P886:P887" si="235">H886*O886</f>
        <v>0</v>
      </c>
    </row>
    <row r="887" spans="1:16" ht="15.6" x14ac:dyDescent="0.3">
      <c r="A887" s="456"/>
      <c r="B887" s="18"/>
      <c r="C887" s="458">
        <v>2</v>
      </c>
      <c r="D887" s="428" t="s">
        <v>798</v>
      </c>
      <c r="E887" s="377" t="s">
        <v>463</v>
      </c>
      <c r="F887" s="378"/>
      <c r="G887" s="379"/>
      <c r="H887" s="380"/>
      <c r="I887" s="375">
        <f t="shared" si="233"/>
        <v>0</v>
      </c>
      <c r="K887" s="273"/>
      <c r="L887" s="274">
        <f t="shared" si="234"/>
        <v>0</v>
      </c>
      <c r="M887" s="275">
        <f t="shared" si="232"/>
        <v>0</v>
      </c>
      <c r="N887" s="272"/>
      <c r="O887" s="462"/>
      <c r="P887" s="271">
        <f t="shared" si="235"/>
        <v>0</v>
      </c>
    </row>
    <row r="888" spans="1:16" ht="15.6" x14ac:dyDescent="0.3">
      <c r="A888" s="383"/>
      <c r="B888" s="383"/>
      <c r="C888" s="455"/>
      <c r="D888" s="430"/>
      <c r="E888" s="13"/>
      <c r="F888" s="372"/>
      <c r="G888" s="373"/>
      <c r="H888" s="374"/>
      <c r="I888" s="385"/>
      <c r="K888" s="313"/>
      <c r="L888" s="274"/>
      <c r="M888" s="275">
        <f t="shared" si="232"/>
        <v>0</v>
      </c>
      <c r="N888" s="272"/>
      <c r="O888" s="463"/>
      <c r="P888" s="271"/>
    </row>
    <row r="889" spans="1:16" ht="30" x14ac:dyDescent="0.25">
      <c r="A889" s="371">
        <v>39</v>
      </c>
      <c r="B889" s="371">
        <v>13</v>
      </c>
      <c r="C889" s="455"/>
      <c r="D889" s="427" t="s">
        <v>799</v>
      </c>
      <c r="E889" s="13"/>
      <c r="F889" s="372"/>
      <c r="G889" s="373"/>
      <c r="H889" s="374"/>
      <c r="I889" s="375"/>
      <c r="K889" s="313"/>
      <c r="L889" s="274"/>
      <c r="M889" s="275">
        <f t="shared" si="232"/>
        <v>0</v>
      </c>
      <c r="N889" s="272"/>
      <c r="O889" s="463"/>
      <c r="P889" s="271"/>
    </row>
    <row r="890" spans="1:16" ht="15.6" x14ac:dyDescent="0.3">
      <c r="A890" s="383"/>
      <c r="B890" s="383"/>
      <c r="C890" s="455"/>
      <c r="D890" s="430"/>
      <c r="E890" s="13"/>
      <c r="F890" s="372"/>
      <c r="G890" s="373"/>
      <c r="H890" s="374"/>
      <c r="I890" s="385"/>
      <c r="K890" s="313"/>
      <c r="L890" s="274"/>
      <c r="M890" s="275">
        <f t="shared" si="232"/>
        <v>0</v>
      </c>
      <c r="N890" s="272"/>
      <c r="O890" s="463"/>
      <c r="P890" s="271"/>
    </row>
    <row r="891" spans="1:16" ht="15.6" x14ac:dyDescent="0.3">
      <c r="A891" s="383"/>
      <c r="B891" s="383"/>
      <c r="C891" s="455"/>
      <c r="D891" s="430"/>
      <c r="E891" s="13"/>
      <c r="F891" s="372"/>
      <c r="G891" s="373"/>
      <c r="H891" s="374"/>
      <c r="I891" s="385"/>
      <c r="K891" s="313"/>
      <c r="L891" s="274"/>
      <c r="M891" s="275">
        <f t="shared" si="232"/>
        <v>0</v>
      </c>
      <c r="N891" s="272"/>
      <c r="O891" s="463"/>
      <c r="P891" s="271"/>
    </row>
    <row r="892" spans="1:16" ht="15.6" x14ac:dyDescent="0.25">
      <c r="A892" s="371">
        <v>39</v>
      </c>
      <c r="B892" s="371">
        <v>14</v>
      </c>
      <c r="C892" s="455"/>
      <c r="D892" s="427" t="s">
        <v>800</v>
      </c>
      <c r="E892" s="13"/>
      <c r="F892" s="372"/>
      <c r="G892" s="373"/>
      <c r="H892" s="374"/>
      <c r="I892" s="375"/>
      <c r="K892" s="313"/>
      <c r="L892" s="274"/>
      <c r="M892" s="275">
        <f t="shared" si="232"/>
        <v>0</v>
      </c>
      <c r="N892" s="272"/>
      <c r="O892" s="463"/>
      <c r="P892" s="271"/>
    </row>
    <row r="893" spans="1:16" ht="15.6" x14ac:dyDescent="0.3">
      <c r="A893" s="383"/>
      <c r="B893" s="383"/>
      <c r="C893" s="455"/>
      <c r="D893" s="430"/>
      <c r="E893" s="13"/>
      <c r="F893" s="372"/>
      <c r="G893" s="373"/>
      <c r="H893" s="374"/>
      <c r="I893" s="385"/>
      <c r="K893" s="313"/>
      <c r="L893" s="274"/>
      <c r="M893" s="275">
        <f t="shared" si="232"/>
        <v>0</v>
      </c>
      <c r="N893" s="272"/>
      <c r="O893" s="463"/>
      <c r="P893" s="271"/>
    </row>
    <row r="894" spans="1:16" ht="15.6" x14ac:dyDescent="0.3">
      <c r="A894" s="456"/>
      <c r="B894" s="18"/>
      <c r="C894" s="458">
        <v>1</v>
      </c>
      <c r="D894" s="428" t="s">
        <v>801</v>
      </c>
      <c r="E894" s="377" t="s">
        <v>26</v>
      </c>
      <c r="F894" s="378"/>
      <c r="G894" s="379"/>
      <c r="H894" s="380"/>
      <c r="I894" s="375">
        <f t="shared" ref="I894:I895" si="236">H894*G894</f>
        <v>0</v>
      </c>
      <c r="K894" s="273"/>
      <c r="L894" s="274">
        <f t="shared" ref="L894:L895" si="237">G894+K894</f>
        <v>0</v>
      </c>
      <c r="M894" s="275">
        <f t="shared" si="232"/>
        <v>0</v>
      </c>
      <c r="N894" s="272"/>
      <c r="O894" s="462"/>
      <c r="P894" s="271">
        <f t="shared" ref="P894:P895" si="238">H894*O894</f>
        <v>0</v>
      </c>
    </row>
    <row r="895" spans="1:16" ht="15.6" x14ac:dyDescent="0.3">
      <c r="A895" s="456"/>
      <c r="B895" s="18"/>
      <c r="C895" s="458">
        <v>2</v>
      </c>
      <c r="D895" s="428" t="s">
        <v>802</v>
      </c>
      <c r="E895" s="377" t="s">
        <v>803</v>
      </c>
      <c r="F895" s="378"/>
      <c r="G895" s="379"/>
      <c r="H895" s="380"/>
      <c r="I895" s="375">
        <f t="shared" si="236"/>
        <v>0</v>
      </c>
      <c r="K895" s="273"/>
      <c r="L895" s="274">
        <f t="shared" si="237"/>
        <v>0</v>
      </c>
      <c r="M895" s="275">
        <f t="shared" si="232"/>
        <v>0</v>
      </c>
      <c r="N895" s="272"/>
      <c r="O895" s="462"/>
      <c r="P895" s="271">
        <f t="shared" si="238"/>
        <v>0</v>
      </c>
    </row>
    <row r="896" spans="1:16" ht="15.6" x14ac:dyDescent="0.3">
      <c r="A896" s="383"/>
      <c r="B896" s="383"/>
      <c r="C896" s="455"/>
      <c r="D896" s="430"/>
      <c r="E896" s="13"/>
      <c r="F896" s="372"/>
      <c r="G896" s="373"/>
      <c r="H896" s="374"/>
      <c r="I896" s="385"/>
      <c r="K896" s="313"/>
      <c r="L896" s="274"/>
      <c r="M896" s="275">
        <f t="shared" si="232"/>
        <v>0</v>
      </c>
      <c r="N896" s="272"/>
      <c r="O896" s="463"/>
      <c r="P896" s="271"/>
    </row>
    <row r="897" spans="1:16" ht="15.6" x14ac:dyDescent="0.25">
      <c r="A897" s="371">
        <v>39</v>
      </c>
      <c r="B897" s="371">
        <v>15</v>
      </c>
      <c r="C897" s="455"/>
      <c r="D897" s="427" t="s">
        <v>804</v>
      </c>
      <c r="E897" s="13"/>
      <c r="F897" s="372"/>
      <c r="G897" s="373"/>
      <c r="H897" s="374"/>
      <c r="I897" s="375"/>
      <c r="K897" s="313"/>
      <c r="L897" s="274"/>
      <c r="M897" s="275">
        <f t="shared" si="232"/>
        <v>0</v>
      </c>
      <c r="N897" s="272"/>
      <c r="O897" s="463"/>
      <c r="P897" s="271"/>
    </row>
    <row r="898" spans="1:16" ht="15.6" x14ac:dyDescent="0.3">
      <c r="A898" s="383"/>
      <c r="B898" s="383"/>
      <c r="C898" s="455"/>
      <c r="D898" s="430"/>
      <c r="E898" s="13"/>
      <c r="F898" s="372"/>
      <c r="G898" s="373"/>
      <c r="H898" s="374"/>
      <c r="I898" s="385"/>
      <c r="K898" s="313"/>
      <c r="L898" s="274"/>
      <c r="M898" s="275">
        <f t="shared" si="232"/>
        <v>0</v>
      </c>
      <c r="N898" s="272"/>
      <c r="O898" s="463"/>
      <c r="P898" s="271"/>
    </row>
    <row r="899" spans="1:16" ht="15.6" x14ac:dyDescent="0.3">
      <c r="A899" s="456"/>
      <c r="B899" s="18"/>
      <c r="C899" s="458">
        <v>1</v>
      </c>
      <c r="D899" s="428" t="s">
        <v>804</v>
      </c>
      <c r="E899" s="377" t="s">
        <v>26</v>
      </c>
      <c r="F899" s="378"/>
      <c r="G899" s="379"/>
      <c r="H899" s="380"/>
      <c r="I899" s="375">
        <f>H899*G899</f>
        <v>0</v>
      </c>
      <c r="K899" s="273"/>
      <c r="L899" s="274">
        <f t="shared" ref="L899" si="239">G899+K899</f>
        <v>0</v>
      </c>
      <c r="M899" s="275">
        <f t="shared" si="232"/>
        <v>0</v>
      </c>
      <c r="N899" s="272"/>
      <c r="O899" s="462"/>
      <c r="P899" s="271">
        <f t="shared" ref="P899" si="240">H899*O899</f>
        <v>0</v>
      </c>
    </row>
    <row r="900" spans="1:16" ht="15.6" x14ac:dyDescent="0.25">
      <c r="A900" s="371"/>
      <c r="B900" s="371"/>
      <c r="C900" s="455"/>
      <c r="D900" s="430"/>
      <c r="E900" s="388"/>
      <c r="F900" s="372"/>
      <c r="G900" s="373"/>
      <c r="H900" s="374"/>
      <c r="I900" s="389"/>
      <c r="K900" s="313"/>
      <c r="L900" s="274"/>
      <c r="M900" s="275">
        <f t="shared" si="232"/>
        <v>0</v>
      </c>
      <c r="N900" s="272"/>
      <c r="O900" s="463"/>
      <c r="P900" s="271"/>
    </row>
    <row r="901" spans="1:16" ht="16.2" thickBot="1" x14ac:dyDescent="0.35">
      <c r="A901" s="383"/>
      <c r="B901" s="383"/>
      <c r="C901" s="455"/>
      <c r="D901" s="430" t="s">
        <v>43</v>
      </c>
      <c r="E901" s="13"/>
      <c r="F901" s="372"/>
      <c r="G901" s="373"/>
      <c r="H901" s="374"/>
      <c r="I901" s="384">
        <f>SUM(I836:I900)</f>
        <v>0</v>
      </c>
      <c r="K901" s="313"/>
      <c r="L901" s="374"/>
      <c r="M901" s="384">
        <f>SUM(M836:M900)</f>
        <v>0</v>
      </c>
      <c r="N901" s="272"/>
      <c r="O901" s="463"/>
      <c r="P901" s="384">
        <f>SUM(P836:P900)</f>
        <v>0</v>
      </c>
    </row>
    <row r="902" spans="1:16" ht="15.6" x14ac:dyDescent="0.3">
      <c r="A902" s="383"/>
      <c r="B902" s="383"/>
      <c r="C902" s="455"/>
      <c r="D902" s="430"/>
      <c r="E902" s="13"/>
      <c r="F902" s="372"/>
      <c r="G902" s="373"/>
      <c r="H902" s="374"/>
      <c r="I902" s="385"/>
      <c r="K902" s="313"/>
      <c r="L902" s="274"/>
      <c r="M902" s="275">
        <f t="shared" si="232"/>
        <v>0</v>
      </c>
      <c r="N902" s="272"/>
      <c r="O902" s="463"/>
      <c r="P902" s="271"/>
    </row>
    <row r="903" spans="1:16" ht="15.6" x14ac:dyDescent="0.3">
      <c r="A903" s="383">
        <v>40</v>
      </c>
      <c r="B903" s="383"/>
      <c r="C903" s="455"/>
      <c r="D903" s="430" t="s">
        <v>805</v>
      </c>
      <c r="E903" s="13"/>
      <c r="F903" s="372"/>
      <c r="G903" s="373"/>
      <c r="H903" s="374"/>
      <c r="I903" s="375"/>
      <c r="K903" s="313"/>
      <c r="L903" s="274"/>
      <c r="M903" s="275">
        <f t="shared" si="232"/>
        <v>0</v>
      </c>
      <c r="N903" s="272"/>
      <c r="O903" s="463"/>
      <c r="P903" s="271"/>
    </row>
    <row r="904" spans="1:16" ht="15.6" x14ac:dyDescent="0.3">
      <c r="A904" s="383"/>
      <c r="B904" s="383"/>
      <c r="C904" s="455"/>
      <c r="D904" s="430"/>
      <c r="E904" s="13"/>
      <c r="F904" s="372"/>
      <c r="G904" s="373"/>
      <c r="H904" s="374"/>
      <c r="I904" s="385"/>
      <c r="K904" s="313"/>
      <c r="L904" s="274"/>
      <c r="M904" s="275">
        <f t="shared" si="232"/>
        <v>0</v>
      </c>
      <c r="N904" s="272"/>
      <c r="O904" s="463"/>
      <c r="P904" s="271"/>
    </row>
    <row r="905" spans="1:16" ht="15.6" x14ac:dyDescent="0.25">
      <c r="A905" s="371">
        <v>40</v>
      </c>
      <c r="B905" s="371">
        <v>1</v>
      </c>
      <c r="C905" s="455"/>
      <c r="D905" s="427" t="s">
        <v>805</v>
      </c>
      <c r="E905" s="13"/>
      <c r="F905" s="372"/>
      <c r="G905" s="373"/>
      <c r="H905" s="374"/>
      <c r="I905" s="375"/>
      <c r="K905" s="313"/>
      <c r="L905" s="274"/>
      <c r="M905" s="275">
        <f t="shared" si="232"/>
        <v>0</v>
      </c>
      <c r="N905" s="272"/>
      <c r="O905" s="463"/>
      <c r="P905" s="271"/>
    </row>
    <row r="906" spans="1:16" ht="15.6" x14ac:dyDescent="0.3">
      <c r="A906" s="383"/>
      <c r="B906" s="383"/>
      <c r="C906" s="455"/>
      <c r="D906" s="430"/>
      <c r="E906" s="13"/>
      <c r="F906" s="372"/>
      <c r="G906" s="373"/>
      <c r="H906" s="374"/>
      <c r="I906" s="385"/>
      <c r="K906" s="313"/>
      <c r="L906" s="274"/>
      <c r="M906" s="275">
        <f t="shared" si="232"/>
        <v>0</v>
      </c>
      <c r="N906" s="272"/>
      <c r="O906" s="463"/>
      <c r="P906" s="271"/>
    </row>
    <row r="907" spans="1:16" ht="15.6" x14ac:dyDescent="0.3">
      <c r="A907" s="456"/>
      <c r="B907" s="18"/>
      <c r="C907" s="458">
        <v>1</v>
      </c>
      <c r="D907" s="428" t="s">
        <v>806</v>
      </c>
      <c r="E907" s="377" t="s">
        <v>27</v>
      </c>
      <c r="F907" s="378"/>
      <c r="G907" s="379"/>
      <c r="H907" s="380"/>
      <c r="I907" s="375">
        <f>H907*G907</f>
        <v>0</v>
      </c>
      <c r="K907" s="273"/>
      <c r="L907" s="274">
        <f t="shared" ref="L907" si="241">G907+K907</f>
        <v>0</v>
      </c>
      <c r="M907" s="275">
        <f t="shared" si="232"/>
        <v>0</v>
      </c>
      <c r="N907" s="272"/>
      <c r="O907" s="462"/>
      <c r="P907" s="271">
        <f t="shared" ref="P907" si="242">H907*O907</f>
        <v>0</v>
      </c>
    </row>
    <row r="908" spans="1:16" ht="15.6" x14ac:dyDescent="0.3">
      <c r="A908" s="383"/>
      <c r="B908" s="383"/>
      <c r="C908" s="455"/>
      <c r="D908" s="430"/>
      <c r="E908" s="13"/>
      <c r="F908" s="372"/>
      <c r="G908" s="373"/>
      <c r="H908" s="374"/>
      <c r="I908" s="385"/>
      <c r="K908" s="313"/>
      <c r="L908" s="274"/>
      <c r="M908" s="275">
        <f t="shared" si="232"/>
        <v>0</v>
      </c>
      <c r="N908" s="272"/>
      <c r="O908" s="463"/>
      <c r="P908" s="271"/>
    </row>
    <row r="909" spans="1:16" ht="16.2" thickBot="1" x14ac:dyDescent="0.35">
      <c r="A909" s="383"/>
      <c r="B909" s="383"/>
      <c r="C909" s="455"/>
      <c r="D909" s="430" t="s">
        <v>43</v>
      </c>
      <c r="E909" s="13"/>
      <c r="F909" s="372"/>
      <c r="G909" s="373"/>
      <c r="H909" s="374"/>
      <c r="I909" s="384">
        <f>SUM(I906:I908)</f>
        <v>0</v>
      </c>
      <c r="K909" s="313"/>
      <c r="L909" s="374"/>
      <c r="M909" s="384">
        <f>SUM(M906:M908)</f>
        <v>0</v>
      </c>
      <c r="N909" s="272"/>
      <c r="O909" s="463"/>
      <c r="P909" s="384">
        <f>SUM(P906:P908)</f>
        <v>0</v>
      </c>
    </row>
    <row r="910" spans="1:16" ht="15.6" x14ac:dyDescent="0.3">
      <c r="A910" s="383"/>
      <c r="B910" s="383"/>
      <c r="C910" s="455"/>
      <c r="D910" s="430"/>
      <c r="E910" s="13"/>
      <c r="F910" s="372"/>
      <c r="G910" s="373"/>
      <c r="H910" s="374"/>
      <c r="I910" s="385"/>
      <c r="K910" s="313"/>
      <c r="L910" s="274"/>
      <c r="M910" s="275">
        <f t="shared" si="232"/>
        <v>0</v>
      </c>
      <c r="N910" s="272"/>
      <c r="O910" s="463"/>
      <c r="P910" s="271"/>
    </row>
    <row r="911" spans="1:16" ht="15.6" x14ac:dyDescent="0.3">
      <c r="A911" s="383">
        <v>41</v>
      </c>
      <c r="B911" s="383"/>
      <c r="C911" s="455"/>
      <c r="D911" s="430" t="s">
        <v>807</v>
      </c>
      <c r="E911" s="13"/>
      <c r="F911" s="372"/>
      <c r="G911" s="373"/>
      <c r="H911" s="374"/>
      <c r="I911" s="375"/>
      <c r="K911" s="313"/>
      <c r="L911" s="274"/>
      <c r="M911" s="275">
        <f t="shared" si="232"/>
        <v>0</v>
      </c>
      <c r="N911" s="272"/>
      <c r="O911" s="463"/>
      <c r="P911" s="271"/>
    </row>
    <row r="912" spans="1:16" ht="15.6" x14ac:dyDescent="0.3">
      <c r="A912" s="383"/>
      <c r="B912" s="383"/>
      <c r="C912" s="455"/>
      <c r="D912" s="430"/>
      <c r="E912" s="13"/>
      <c r="F912" s="372"/>
      <c r="G912" s="373"/>
      <c r="H912" s="374"/>
      <c r="I912" s="385"/>
      <c r="K912" s="313"/>
      <c r="L912" s="274"/>
      <c r="M912" s="275">
        <f t="shared" si="232"/>
        <v>0</v>
      </c>
      <c r="N912" s="272"/>
      <c r="O912" s="463"/>
      <c r="P912" s="271"/>
    </row>
    <row r="913" spans="1:16" ht="15.6" x14ac:dyDescent="0.25">
      <c r="A913" s="371">
        <v>41</v>
      </c>
      <c r="B913" s="371">
        <v>1</v>
      </c>
      <c r="C913" s="455"/>
      <c r="D913" s="427" t="s">
        <v>808</v>
      </c>
      <c r="E913" s="13"/>
      <c r="F913" s="372"/>
      <c r="G913" s="373"/>
      <c r="H913" s="374"/>
      <c r="I913" s="375"/>
      <c r="K913" s="313"/>
      <c r="L913" s="274"/>
      <c r="M913" s="275">
        <f t="shared" si="232"/>
        <v>0</v>
      </c>
      <c r="N913" s="272"/>
      <c r="O913" s="463"/>
      <c r="P913" s="271"/>
    </row>
    <row r="914" spans="1:16" ht="15.6" x14ac:dyDescent="0.3">
      <c r="A914" s="383"/>
      <c r="B914" s="383"/>
      <c r="C914" s="455"/>
      <c r="D914" s="430"/>
      <c r="E914" s="13"/>
      <c r="F914" s="372"/>
      <c r="G914" s="373"/>
      <c r="H914" s="374"/>
      <c r="I914" s="385"/>
      <c r="K914" s="313"/>
      <c r="L914" s="274"/>
      <c r="M914" s="275">
        <f t="shared" si="232"/>
        <v>0</v>
      </c>
      <c r="N914" s="272"/>
      <c r="O914" s="463"/>
      <c r="P914" s="271"/>
    </row>
    <row r="915" spans="1:16" ht="15.6" x14ac:dyDescent="0.3">
      <c r="A915" s="456"/>
      <c r="B915" s="18"/>
      <c r="C915" s="458">
        <v>1</v>
      </c>
      <c r="D915" s="428" t="s">
        <v>809</v>
      </c>
      <c r="E915" s="377" t="s">
        <v>27</v>
      </c>
      <c r="F915" s="378"/>
      <c r="G915" s="379"/>
      <c r="H915" s="380"/>
      <c r="I915" s="375">
        <f>H915*G915</f>
        <v>0</v>
      </c>
      <c r="K915" s="273"/>
      <c r="L915" s="274">
        <f t="shared" ref="L915" si="243">G915+K915</f>
        <v>0</v>
      </c>
      <c r="M915" s="275">
        <f t="shared" si="232"/>
        <v>0</v>
      </c>
      <c r="N915" s="272"/>
      <c r="O915" s="462"/>
      <c r="P915" s="271">
        <f t="shared" ref="P915" si="244">H915*O915</f>
        <v>0</v>
      </c>
    </row>
    <row r="916" spans="1:16" ht="15.6" x14ac:dyDescent="0.3">
      <c r="A916" s="383"/>
      <c r="B916" s="383"/>
      <c r="C916" s="455"/>
      <c r="D916" s="430"/>
      <c r="E916" s="13"/>
      <c r="F916" s="372"/>
      <c r="G916" s="373"/>
      <c r="H916" s="374"/>
      <c r="I916" s="385"/>
      <c r="K916" s="313"/>
      <c r="L916" s="274"/>
      <c r="M916" s="275">
        <f t="shared" si="232"/>
        <v>0</v>
      </c>
      <c r="N916" s="272"/>
      <c r="O916" s="463"/>
      <c r="P916" s="271"/>
    </row>
    <row r="917" spans="1:16" ht="15.6" x14ac:dyDescent="0.25">
      <c r="A917" s="371">
        <v>41</v>
      </c>
      <c r="B917" s="371">
        <v>2</v>
      </c>
      <c r="C917" s="455"/>
      <c r="D917" s="427" t="s">
        <v>810</v>
      </c>
      <c r="E917" s="13"/>
      <c r="F917" s="372"/>
      <c r="G917" s="373"/>
      <c r="H917" s="374"/>
      <c r="I917" s="375"/>
      <c r="K917" s="313"/>
      <c r="L917" s="274"/>
      <c r="M917" s="275">
        <f t="shared" si="232"/>
        <v>0</v>
      </c>
      <c r="N917" s="272"/>
      <c r="O917" s="463"/>
      <c r="P917" s="271"/>
    </row>
    <row r="918" spans="1:16" ht="15.6" x14ac:dyDescent="0.3">
      <c r="A918" s="383"/>
      <c r="B918" s="383"/>
      <c r="C918" s="455"/>
      <c r="D918" s="430"/>
      <c r="E918" s="13"/>
      <c r="F918" s="372"/>
      <c r="G918" s="373"/>
      <c r="H918" s="374"/>
      <c r="I918" s="385"/>
      <c r="K918" s="313"/>
      <c r="L918" s="274"/>
      <c r="M918" s="275">
        <f t="shared" si="232"/>
        <v>0</v>
      </c>
      <c r="N918" s="272"/>
      <c r="O918" s="463"/>
      <c r="P918" s="271"/>
    </row>
    <row r="919" spans="1:16" ht="17.399999999999999" x14ac:dyDescent="0.3">
      <c r="A919" s="456"/>
      <c r="B919" s="18"/>
      <c r="C919" s="458">
        <v>1</v>
      </c>
      <c r="D919" s="428" t="s">
        <v>811</v>
      </c>
      <c r="E919" s="377" t="s">
        <v>185</v>
      </c>
      <c r="F919" s="378"/>
      <c r="G919" s="379"/>
      <c r="H919" s="380"/>
      <c r="I919" s="375">
        <f>H919*G919</f>
        <v>0</v>
      </c>
      <c r="K919" s="273"/>
      <c r="L919" s="274">
        <f t="shared" ref="L919" si="245">G919+K919</f>
        <v>0</v>
      </c>
      <c r="M919" s="275">
        <f t="shared" si="232"/>
        <v>0</v>
      </c>
      <c r="N919" s="272"/>
      <c r="O919" s="462"/>
      <c r="P919" s="271">
        <f t="shared" ref="P919" si="246">H919*O919</f>
        <v>0</v>
      </c>
    </row>
    <row r="920" spans="1:16" ht="15.6" x14ac:dyDescent="0.25">
      <c r="A920" s="371"/>
      <c r="B920" s="371"/>
      <c r="C920" s="455"/>
      <c r="D920" s="430"/>
      <c r="E920" s="388"/>
      <c r="F920" s="372"/>
      <c r="G920" s="373"/>
      <c r="H920" s="374"/>
      <c r="I920" s="389"/>
      <c r="K920" s="401"/>
      <c r="L920" s="374"/>
      <c r="M920" s="389"/>
      <c r="O920" s="470"/>
      <c r="P920" s="389"/>
    </row>
    <row r="921" spans="1:16" ht="16.2" thickBot="1" x14ac:dyDescent="0.35">
      <c r="A921" s="395"/>
      <c r="B921" s="395"/>
      <c r="C921" s="460"/>
      <c r="D921" s="432" t="s">
        <v>43</v>
      </c>
      <c r="E921" s="24"/>
      <c r="F921" s="396"/>
      <c r="G921" s="397"/>
      <c r="H921" s="398"/>
      <c r="I921" s="384">
        <f>SUM(I913:I920)</f>
        <v>0</v>
      </c>
      <c r="K921" s="402"/>
      <c r="L921" s="398"/>
      <c r="M921" s="384">
        <f>SUM(M913:M920)</f>
        <v>0</v>
      </c>
      <c r="O921" s="471"/>
      <c r="P921" s="384">
        <f>SUM(P913:P920)</f>
        <v>0</v>
      </c>
    </row>
  </sheetData>
  <customSheetViews>
    <customSheetView guid="{0D15794D-33E7-4EDD-A07F-A6066BA93F39}" scale="75" fitToPage="1" showRuler="0">
      <pane ySplit="2" topLeftCell="A3" activePane="bottomLeft" state="frozen"/>
      <selection pane="bottomLeft" activeCell="A12" sqref="A12:IV12"/>
      <colBreaks count="1" manualBreakCount="1">
        <brk id="13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86" fitToHeight="10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scale="75" fitToPage="1" showRuler="0">
      <pane ySplit="2" topLeftCell="A3" activePane="bottomLeft" state="frozen"/>
      <selection pane="bottomLeft" activeCell="A82" sqref="A82"/>
      <colBreaks count="1" manualBreakCount="1">
        <brk id="13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86" fitToHeight="10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4">
    <mergeCell ref="A1:F1"/>
    <mergeCell ref="G1:I1"/>
    <mergeCell ref="O1:P1"/>
    <mergeCell ref="K1:M1"/>
  </mergeCells>
  <phoneticPr fontId="0" type="noConversion"/>
  <conditionalFormatting sqref="G1:I1 K1:M1 O1:P1 I2:I67 M2:M291 P2:P291 I70:I73 I295:I65739 M295:M65739 P295:P65739">
    <cfRule type="cellIs" dxfId="57" priority="352" stopIfTrue="1" operator="equal">
      <formula>0</formula>
    </cfRule>
  </conditionalFormatting>
  <conditionalFormatting sqref="I76:I291">
    <cfRule type="cellIs" dxfId="56" priority="322" stopIfTrue="1" operator="equal">
      <formula>0</formula>
    </cfRule>
  </conditionalFormatting>
  <conditionalFormatting sqref="L3:L96 L98:L130 L132:L139 L141:L152 L154:L163 L237:L291 L295:L296 L298:L317 L319:L324 L326:L334 L336:L342 L344:L490 L492:L496 L498:L591">
    <cfRule type="expression" dxfId="55" priority="348" stopIfTrue="1">
      <formula>IF(F3="S",AND(L3&gt;G3*3))</formula>
    </cfRule>
    <cfRule type="expression" dxfId="54" priority="347" stopIfTrue="1">
      <formula>IF(F3="",AND(L3&gt;G3*2))</formula>
    </cfRule>
    <cfRule type="expression" dxfId="53" priority="349" stopIfTrue="1">
      <formula>IF(F3="F",AND(L3&gt;G3*4))</formula>
    </cfRule>
  </conditionalFormatting>
  <conditionalFormatting sqref="L165:L235">
    <cfRule type="expression" dxfId="52" priority="319" stopIfTrue="1">
      <formula>IF(F165="F",AND(L165&gt;G165*4))</formula>
    </cfRule>
    <cfRule type="expression" dxfId="51" priority="317" stopIfTrue="1">
      <formula>IF(F165="",AND(L165&gt;G165*2))</formula>
    </cfRule>
    <cfRule type="expression" dxfId="50" priority="318" stopIfTrue="1">
      <formula>IF(F165="S",AND(L165&gt;G165*3))</formula>
    </cfRule>
  </conditionalFormatting>
  <conditionalFormatting sqref="L599:L622">
    <cfRule type="expression" dxfId="49" priority="175" stopIfTrue="1">
      <formula>IF(F599="F",AND(L599&gt;G599*4))</formula>
    </cfRule>
    <cfRule type="expression" dxfId="48" priority="174" stopIfTrue="1">
      <formula>IF(F599="S",AND(L599&gt;G599*3))</formula>
    </cfRule>
    <cfRule type="expression" dxfId="47" priority="173" stopIfTrue="1">
      <formula>IF(F599="",AND(L599&gt;G599*2))</formula>
    </cfRule>
  </conditionalFormatting>
  <conditionalFormatting sqref="L630:L653">
    <cfRule type="expression" dxfId="46" priority="166" stopIfTrue="1">
      <formula>IF(F630="F",AND(L630&gt;G630*4))</formula>
    </cfRule>
    <cfRule type="expression" dxfId="45" priority="164" stopIfTrue="1">
      <formula>IF(F630="",AND(L630&gt;G630*2))</formula>
    </cfRule>
    <cfRule type="expression" dxfId="44" priority="165" stopIfTrue="1">
      <formula>IF(F630="S",AND(L630&gt;G630*3))</formula>
    </cfRule>
  </conditionalFormatting>
  <conditionalFormatting sqref="L655:L662">
    <cfRule type="expression" dxfId="43" priority="160" stopIfTrue="1">
      <formula>IF(F655="F",AND(L655&gt;G655*4))</formula>
    </cfRule>
    <cfRule type="expression" dxfId="42" priority="159" stopIfTrue="1">
      <formula>IF(F655="S",AND(L655&gt;G655*3))</formula>
    </cfRule>
    <cfRule type="expression" dxfId="41" priority="158" stopIfTrue="1">
      <formula>IF(F655="",AND(L655&gt;G655*2))</formula>
    </cfRule>
  </conditionalFormatting>
  <conditionalFormatting sqref="L664:L684">
    <cfRule type="expression" dxfId="40" priority="154" stopIfTrue="1">
      <formula>IF(F664="F",AND(L664&gt;G664*4))</formula>
    </cfRule>
    <cfRule type="expression" dxfId="39" priority="153" stopIfTrue="1">
      <formula>IF(F664="S",AND(L664&gt;G664*3))</formula>
    </cfRule>
    <cfRule type="expression" dxfId="38" priority="152" stopIfTrue="1">
      <formula>IF(F664="",AND(L664&gt;G664*2))</formula>
    </cfRule>
  </conditionalFormatting>
  <conditionalFormatting sqref="L686:L720">
    <cfRule type="expression" dxfId="37" priority="140" stopIfTrue="1">
      <formula>IF(F686="S",AND(L686&gt;G686*3))</formula>
    </cfRule>
    <cfRule type="expression" dxfId="36" priority="139" stopIfTrue="1">
      <formula>IF(F686="",AND(L686&gt;G686*2))</formula>
    </cfRule>
    <cfRule type="expression" dxfId="35" priority="141" stopIfTrue="1">
      <formula>IF(F686="F",AND(L686&gt;G686*4))</formula>
    </cfRule>
  </conditionalFormatting>
  <conditionalFormatting sqref="L722:L732">
    <cfRule type="expression" dxfId="34" priority="138" stopIfTrue="1">
      <formula>IF(F722="F",AND(L722&gt;G722*4))</formula>
    </cfRule>
    <cfRule type="expression" dxfId="33" priority="137" stopIfTrue="1">
      <formula>IF(F722="S",AND(L722&gt;G722*3))</formula>
    </cfRule>
    <cfRule type="expression" dxfId="32" priority="136" stopIfTrue="1">
      <formula>IF(F722="",AND(L722&gt;G722*2))</formula>
    </cfRule>
  </conditionalFormatting>
  <conditionalFormatting sqref="L734:L740">
    <cfRule type="expression" dxfId="31" priority="123" stopIfTrue="1">
      <formula>IF(F734="F",AND(L734&gt;G734*4))</formula>
    </cfRule>
    <cfRule type="expression" dxfId="30" priority="121" stopIfTrue="1">
      <formula>IF(F734="",AND(L734&gt;G734*2))</formula>
    </cfRule>
    <cfRule type="expression" dxfId="29" priority="122" stopIfTrue="1">
      <formula>IF(F734="S",AND(L734&gt;G734*3))</formula>
    </cfRule>
  </conditionalFormatting>
  <conditionalFormatting sqref="L742:L760">
    <cfRule type="expression" dxfId="28" priority="112" stopIfTrue="1">
      <formula>IF(F742="",AND(L742&gt;G742*2))</formula>
    </cfRule>
    <cfRule type="expression" dxfId="27" priority="114" stopIfTrue="1">
      <formula>IF(F742="F",AND(L742&gt;G742*4))</formula>
    </cfRule>
    <cfRule type="expression" dxfId="26" priority="113" stopIfTrue="1">
      <formula>IF(F742="S",AND(L742&gt;G742*3))</formula>
    </cfRule>
  </conditionalFormatting>
  <conditionalFormatting sqref="L762:L791">
    <cfRule type="expression" dxfId="25" priority="95" stopIfTrue="1">
      <formula>IF(F762="S",AND(L762&gt;G762*3))</formula>
    </cfRule>
    <cfRule type="expression" dxfId="24" priority="94" stopIfTrue="1">
      <formula>IF(F762="",AND(L762&gt;G762*2))</formula>
    </cfRule>
    <cfRule type="expression" dxfId="23" priority="96" stopIfTrue="1">
      <formula>IF(F762="F",AND(L762&gt;G762*4))</formula>
    </cfRule>
  </conditionalFormatting>
  <conditionalFormatting sqref="L793:L800">
    <cfRule type="expression" dxfId="22" priority="93" stopIfTrue="1">
      <formula>IF(F793="F",AND(L793&gt;G793*4))</formula>
    </cfRule>
    <cfRule type="expression" dxfId="21" priority="92" stopIfTrue="1">
      <formula>IF(F793="S",AND(L793&gt;G793*3))</formula>
    </cfRule>
    <cfRule type="expression" dxfId="20" priority="91" stopIfTrue="1">
      <formula>IF(F793="",AND(L793&gt;G793*2))</formula>
    </cfRule>
  </conditionalFormatting>
  <conditionalFormatting sqref="L802:L808">
    <cfRule type="expression" dxfId="19" priority="90" stopIfTrue="1">
      <formula>IF(F802="F",AND(L802&gt;G802*4))</formula>
    </cfRule>
    <cfRule type="expression" dxfId="18" priority="89" stopIfTrue="1">
      <formula>IF(F802="S",AND(L802&gt;G802*3))</formula>
    </cfRule>
    <cfRule type="expression" dxfId="17" priority="88" stopIfTrue="1">
      <formula>IF(F802="",AND(L802&gt;G802*2))</formula>
    </cfRule>
  </conditionalFormatting>
  <conditionalFormatting sqref="L810:L832">
    <cfRule type="expression" dxfId="16" priority="84" stopIfTrue="1">
      <formula>IF(F810="F",AND(L810&gt;G810*4))</formula>
    </cfRule>
    <cfRule type="expression" dxfId="15" priority="83" stopIfTrue="1">
      <formula>IF(F810="S",AND(L810&gt;G810*3))</formula>
    </cfRule>
    <cfRule type="expression" dxfId="14" priority="82" stopIfTrue="1">
      <formula>IF(F810="",AND(L810&gt;G810*2))</formula>
    </cfRule>
  </conditionalFormatting>
  <conditionalFormatting sqref="L834:L900">
    <cfRule type="expression" dxfId="13" priority="51" stopIfTrue="1">
      <formula>IF(F834="F",AND(L834&gt;G834*4))</formula>
    </cfRule>
    <cfRule type="expression" dxfId="12" priority="50" stopIfTrue="1">
      <formula>IF(F834="S",AND(L834&gt;G834*3))</formula>
    </cfRule>
    <cfRule type="expression" dxfId="11" priority="49" stopIfTrue="1">
      <formula>IF(F834="",AND(L834&gt;G834*2))</formula>
    </cfRule>
  </conditionalFormatting>
  <conditionalFormatting sqref="L902:L908">
    <cfRule type="expression" dxfId="10" priority="48" stopIfTrue="1">
      <formula>IF(F902="F",AND(L902&gt;G902*4))</formula>
    </cfRule>
    <cfRule type="expression" dxfId="9" priority="47" stopIfTrue="1">
      <formula>IF(F902="S",AND(L902&gt;G902*3))</formula>
    </cfRule>
    <cfRule type="expression" dxfId="8" priority="46" stopIfTrue="1">
      <formula>IF(F902="",AND(L902&gt;G902*2))</formula>
    </cfRule>
  </conditionalFormatting>
  <conditionalFormatting sqref="L910:L919">
    <cfRule type="expression" dxfId="7" priority="40" stopIfTrue="1">
      <formula>IF(F910="",AND(L910&gt;G910*2))</formula>
    </cfRule>
    <cfRule type="expression" dxfId="6" priority="42" stopIfTrue="1">
      <formula>IF(F910="F",AND(L910&gt;G910*4))</formula>
    </cfRule>
    <cfRule type="expression" dxfId="5" priority="41" stopIfTrue="1">
      <formula>IF(F910="S",AND(L910&gt;G910*3))</formula>
    </cfRule>
  </conditionalFormatting>
  <printOptions horizontalCentered="1"/>
  <pageMargins left="0.74803149606299213" right="0.23622047244094491" top="0.94488188976377963" bottom="0.59055118110236227" header="0.35433070866141736" footer="0.19685039370078741"/>
  <pageSetup paperSize="9" scale="54" fitToHeight="0" orientation="portrait" r:id="rId3"/>
  <headerFooter alignWithMargins="0">
    <oddHeader>&amp;L&amp;"Times New Roman,Normal"&amp;12Københavns Kommune, Teknik- og Miljøforvaltningen
Mobilitet, Klimatilpasning og Byvedligehold&amp;R&amp;"Times New Roman,Normal"&amp;12 &amp;A side &amp;P af &amp;N</oddHeader>
    <oddFooter>&amp;L&amp;8&amp;F &amp;A&amp;R&amp;"Times New Roman,Normal"&amp;P af &amp;N</oddFooter>
  </headerFooter>
  <rowBreaks count="4" manualBreakCount="4">
    <brk id="78" max="18" man="1"/>
    <brk id="162" max="18" man="1"/>
    <brk id="237" max="18" man="1"/>
    <brk id="498" max="18" man="1"/>
  </rowBreaks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>
    <pageSetUpPr fitToPage="1"/>
  </sheetPr>
  <dimension ref="A1:O132"/>
  <sheetViews>
    <sheetView zoomScale="80" workbookViewId="0">
      <pane ySplit="1" topLeftCell="A2" activePane="bottomLeft" state="frozen"/>
      <selection activeCell="R12" sqref="R12"/>
      <selection pane="bottomLeft" activeCell="D79" sqref="D79"/>
    </sheetView>
  </sheetViews>
  <sheetFormatPr defaultColWidth="7.88671875" defaultRowHeight="15" x14ac:dyDescent="0.25"/>
  <cols>
    <col min="1" max="1" width="4.109375" style="80" customWidth="1"/>
    <col min="2" max="2" width="4.33203125" style="25" customWidth="1"/>
    <col min="3" max="3" width="3.88671875" style="25" customWidth="1"/>
    <col min="4" max="4" width="51.109375" style="81" customWidth="1"/>
    <col min="5" max="5" width="7.44140625" style="27" customWidth="1"/>
    <col min="6" max="6" width="2.88671875" style="27" customWidth="1"/>
    <col min="7" max="9" width="12" style="27" customWidth="1"/>
    <col min="10" max="10" width="3.6640625" style="45" customWidth="1"/>
    <col min="11" max="11" width="23.109375" style="45" customWidth="1"/>
    <col min="12" max="16384" width="7.88671875" style="45"/>
  </cols>
  <sheetData>
    <row r="1" spans="1:14" s="38" customFormat="1" ht="50.25" customHeight="1" x14ac:dyDescent="0.25">
      <c r="A1" s="30" t="s">
        <v>12</v>
      </c>
      <c r="B1" s="31" t="s">
        <v>13</v>
      </c>
      <c r="C1" s="32" t="s">
        <v>14</v>
      </c>
      <c r="D1" s="33" t="s">
        <v>15</v>
      </c>
      <c r="E1" s="515" t="s">
        <v>16</v>
      </c>
      <c r="F1" s="516"/>
      <c r="G1" s="33" t="s">
        <v>17</v>
      </c>
      <c r="H1" s="34" t="s">
        <v>18</v>
      </c>
      <c r="I1" s="35" t="s">
        <v>19</v>
      </c>
      <c r="J1" s="36"/>
      <c r="K1" s="37" t="s">
        <v>169</v>
      </c>
      <c r="L1" s="130"/>
      <c r="M1" s="130"/>
      <c r="N1" s="130"/>
    </row>
    <row r="2" spans="1:14" ht="15.6" x14ac:dyDescent="0.25">
      <c r="A2" s="39">
        <v>2</v>
      </c>
      <c r="B2" s="40"/>
      <c r="C2" s="12"/>
      <c r="D2" s="41" t="s">
        <v>1</v>
      </c>
      <c r="E2" s="13"/>
      <c r="F2" s="42"/>
      <c r="G2" s="43"/>
      <c r="H2" s="44"/>
      <c r="I2" s="125"/>
      <c r="K2" s="46"/>
    </row>
    <row r="3" spans="1:14" ht="15.75" customHeight="1" x14ac:dyDescent="0.25">
      <c r="A3" s="39"/>
      <c r="B3" s="40"/>
      <c r="C3" s="12"/>
      <c r="D3" s="41"/>
      <c r="E3" s="13"/>
      <c r="F3" s="42"/>
      <c r="G3" s="43"/>
      <c r="H3" s="44"/>
      <c r="I3" s="125"/>
      <c r="K3" s="47"/>
    </row>
    <row r="4" spans="1:14" ht="15.6" x14ac:dyDescent="0.25">
      <c r="A4" s="16">
        <v>2</v>
      </c>
      <c r="B4" s="17">
        <v>3</v>
      </c>
      <c r="C4" s="12"/>
      <c r="D4" s="48" t="s">
        <v>164</v>
      </c>
      <c r="E4" s="13"/>
      <c r="F4" s="42"/>
      <c r="G4" s="43"/>
      <c r="H4" s="44"/>
      <c r="I4" s="125"/>
      <c r="K4" s="47"/>
    </row>
    <row r="5" spans="1:14" ht="15.6" x14ac:dyDescent="0.25">
      <c r="A5" s="16"/>
      <c r="B5" s="17"/>
      <c r="C5" s="12"/>
      <c r="D5" s="48"/>
      <c r="E5" s="13"/>
      <c r="F5" s="42"/>
      <c r="G5" s="43"/>
      <c r="H5" s="44"/>
      <c r="I5" s="125"/>
      <c r="K5" s="47"/>
    </row>
    <row r="6" spans="1:14" ht="15.75" customHeight="1" x14ac:dyDescent="0.25">
      <c r="A6" s="49"/>
      <c r="B6" s="18"/>
      <c r="C6" s="15">
        <v>1</v>
      </c>
      <c r="D6" s="50" t="s">
        <v>165</v>
      </c>
      <c r="E6" s="51" t="s">
        <v>27</v>
      </c>
      <c r="F6" s="52"/>
      <c r="G6" s="53"/>
      <c r="H6" s="54"/>
      <c r="I6" s="125">
        <f>G6*H6</f>
        <v>0</v>
      </c>
      <c r="K6" s="55"/>
    </row>
    <row r="7" spans="1:14" ht="15.6" x14ac:dyDescent="0.25">
      <c r="A7" s="49"/>
      <c r="B7" s="18"/>
      <c r="C7" s="15">
        <v>2</v>
      </c>
      <c r="D7" s="50" t="s">
        <v>166</v>
      </c>
      <c r="E7" s="51" t="s">
        <v>27</v>
      </c>
      <c r="F7" s="52"/>
      <c r="G7" s="53"/>
      <c r="H7" s="54"/>
      <c r="I7" s="125">
        <f>G7*H7</f>
        <v>0</v>
      </c>
      <c r="K7" s="55"/>
    </row>
    <row r="8" spans="1:14" ht="15.75" customHeight="1" x14ac:dyDescent="0.25">
      <c r="A8" s="39"/>
      <c r="B8" s="40"/>
      <c r="C8" s="12"/>
      <c r="D8" s="41"/>
      <c r="E8" s="13"/>
      <c r="F8" s="42"/>
      <c r="G8" s="43"/>
      <c r="H8" s="44"/>
      <c r="I8" s="125"/>
      <c r="K8" s="56"/>
    </row>
    <row r="9" spans="1:14" ht="15.6" x14ac:dyDescent="0.25">
      <c r="A9" s="39">
        <v>8</v>
      </c>
      <c r="B9" s="40"/>
      <c r="C9" s="12"/>
      <c r="D9" s="41" t="s">
        <v>53</v>
      </c>
      <c r="E9" s="13"/>
      <c r="F9" s="42"/>
      <c r="G9" s="43"/>
      <c r="H9" s="44"/>
      <c r="I9" s="125"/>
      <c r="K9" s="56"/>
    </row>
    <row r="10" spans="1:14" ht="15.75" customHeight="1" x14ac:dyDescent="0.25">
      <c r="A10" s="39"/>
      <c r="B10" s="40"/>
      <c r="C10" s="12"/>
      <c r="D10" s="41"/>
      <c r="E10" s="13"/>
      <c r="F10" s="42"/>
      <c r="G10" s="43"/>
      <c r="H10" s="44"/>
      <c r="I10" s="125"/>
      <c r="K10" s="56"/>
    </row>
    <row r="11" spans="1:14" x14ac:dyDescent="0.25">
      <c r="A11" s="16">
        <v>8</v>
      </c>
      <c r="B11" s="17">
        <v>1</v>
      </c>
      <c r="C11" s="12"/>
      <c r="D11" s="48" t="s">
        <v>53</v>
      </c>
      <c r="E11" s="13"/>
      <c r="F11" s="42"/>
      <c r="G11" s="43"/>
      <c r="H11" s="44"/>
      <c r="I11" s="125"/>
      <c r="K11" s="56"/>
    </row>
    <row r="12" spans="1:14" x14ac:dyDescent="0.25">
      <c r="A12" s="16"/>
      <c r="B12" s="17"/>
      <c r="C12" s="12"/>
      <c r="D12" s="48"/>
      <c r="E12" s="13"/>
      <c r="F12" s="42"/>
      <c r="G12" s="43"/>
      <c r="H12" s="44"/>
      <c r="I12" s="125"/>
      <c r="K12" s="56"/>
    </row>
    <row r="13" spans="1:14" ht="15.75" customHeight="1" x14ac:dyDescent="0.25">
      <c r="A13" s="49"/>
      <c r="B13" s="18"/>
      <c r="C13" s="15">
        <v>1</v>
      </c>
      <c r="D13" s="50" t="s">
        <v>157</v>
      </c>
      <c r="E13" s="51" t="s">
        <v>187</v>
      </c>
      <c r="F13" s="52"/>
      <c r="G13" s="53"/>
      <c r="H13" s="54"/>
      <c r="I13" s="125">
        <f>G13*H13</f>
        <v>0</v>
      </c>
      <c r="K13" s="57"/>
    </row>
    <row r="14" spans="1:14" ht="28.8" x14ac:dyDescent="0.25">
      <c r="A14" s="49"/>
      <c r="B14" s="18"/>
      <c r="C14" s="15">
        <v>2</v>
      </c>
      <c r="D14" s="50" t="s">
        <v>158</v>
      </c>
      <c r="E14" s="51" t="s">
        <v>187</v>
      </c>
      <c r="F14" s="52"/>
      <c r="G14" s="53"/>
      <c r="H14" s="54"/>
      <c r="I14" s="125">
        <f>G14*H14</f>
        <v>0</v>
      </c>
      <c r="K14" s="57"/>
    </row>
    <row r="15" spans="1:14" x14ac:dyDescent="0.25">
      <c r="A15" s="16"/>
      <c r="B15" s="17"/>
      <c r="C15" s="12"/>
      <c r="D15" s="58"/>
      <c r="E15" s="59"/>
      <c r="F15" s="60"/>
      <c r="G15" s="61"/>
      <c r="H15" s="44"/>
      <c r="I15" s="125"/>
      <c r="K15" s="56"/>
    </row>
    <row r="16" spans="1:14" ht="15.6" x14ac:dyDescent="0.25">
      <c r="A16" s="39">
        <v>10</v>
      </c>
      <c r="B16" s="40"/>
      <c r="C16" s="12"/>
      <c r="D16" s="41" t="s">
        <v>7</v>
      </c>
      <c r="E16" s="13"/>
      <c r="F16" s="42"/>
      <c r="G16" s="43"/>
      <c r="H16" s="44"/>
      <c r="I16" s="125"/>
      <c r="K16" s="56"/>
    </row>
    <row r="17" spans="1:11" ht="15.6" x14ac:dyDescent="0.25">
      <c r="A17" s="39"/>
      <c r="B17" s="40"/>
      <c r="C17" s="12"/>
      <c r="D17" s="41"/>
      <c r="E17" s="13"/>
      <c r="F17" s="42"/>
      <c r="G17" s="43"/>
      <c r="H17" s="44"/>
      <c r="I17" s="125"/>
      <c r="K17" s="56"/>
    </row>
    <row r="18" spans="1:11" x14ac:dyDescent="0.25">
      <c r="A18" s="16">
        <v>10</v>
      </c>
      <c r="B18" s="17">
        <v>1</v>
      </c>
      <c r="C18" s="12"/>
      <c r="D18" s="48" t="s">
        <v>160</v>
      </c>
      <c r="E18" s="13"/>
      <c r="F18" s="42"/>
      <c r="G18" s="43"/>
      <c r="H18" s="44"/>
      <c r="I18" s="125"/>
      <c r="K18" s="56"/>
    </row>
    <row r="19" spans="1:11" x14ac:dyDescent="0.25">
      <c r="A19" s="16"/>
      <c r="B19" s="17"/>
      <c r="C19" s="12"/>
      <c r="D19" s="48"/>
      <c r="E19" s="13"/>
      <c r="F19" s="42"/>
      <c r="G19" s="43"/>
      <c r="H19" s="44"/>
      <c r="I19" s="125"/>
      <c r="K19" s="56"/>
    </row>
    <row r="20" spans="1:11" x14ac:dyDescent="0.25">
      <c r="A20" s="49"/>
      <c r="B20" s="18"/>
      <c r="C20" s="15">
        <v>1</v>
      </c>
      <c r="D20" s="50" t="s">
        <v>148</v>
      </c>
      <c r="E20" s="51" t="s">
        <v>29</v>
      </c>
      <c r="F20" s="52"/>
      <c r="G20" s="53"/>
      <c r="H20" s="54"/>
      <c r="I20" s="125">
        <f>G20*H20</f>
        <v>0</v>
      </c>
      <c r="K20" s="57"/>
    </row>
    <row r="21" spans="1:11" x14ac:dyDescent="0.25">
      <c r="A21" s="16"/>
      <c r="B21" s="17"/>
      <c r="C21" s="12"/>
      <c r="D21" s="62"/>
      <c r="E21" s="20"/>
      <c r="F21" s="63"/>
      <c r="G21" s="62"/>
      <c r="H21" s="44"/>
      <c r="I21" s="126"/>
      <c r="K21" s="56"/>
    </row>
    <row r="22" spans="1:11" ht="15.6" x14ac:dyDescent="0.25">
      <c r="A22" s="39">
        <v>13</v>
      </c>
      <c r="B22" s="17"/>
      <c r="C22" s="12"/>
      <c r="D22" s="41" t="s">
        <v>10</v>
      </c>
      <c r="E22" s="19"/>
      <c r="F22" s="64"/>
      <c r="G22" s="43"/>
      <c r="H22" s="44"/>
      <c r="I22" s="125"/>
      <c r="K22" s="56"/>
    </row>
    <row r="23" spans="1:11" ht="15.6" x14ac:dyDescent="0.25">
      <c r="A23" s="39"/>
      <c r="B23" s="40"/>
      <c r="C23" s="12"/>
      <c r="D23" s="48"/>
      <c r="E23" s="13"/>
      <c r="F23" s="42"/>
      <c r="G23" s="43"/>
      <c r="H23" s="44"/>
      <c r="I23" s="125"/>
      <c r="K23" s="56"/>
    </row>
    <row r="24" spans="1:11" x14ac:dyDescent="0.25">
      <c r="A24" s="16"/>
      <c r="B24" s="17">
        <v>1</v>
      </c>
      <c r="C24" s="12"/>
      <c r="D24" s="48" t="s">
        <v>8</v>
      </c>
      <c r="E24" s="13"/>
      <c r="F24" s="42"/>
      <c r="G24" s="43"/>
      <c r="H24" s="44"/>
      <c r="I24" s="125"/>
      <c r="K24" s="56"/>
    </row>
    <row r="25" spans="1:11" x14ac:dyDescent="0.25">
      <c r="A25" s="16"/>
      <c r="B25" s="17"/>
      <c r="C25" s="12"/>
      <c r="D25" s="48"/>
      <c r="E25" s="13"/>
      <c r="F25" s="42"/>
      <c r="G25" s="43"/>
      <c r="H25" s="44"/>
      <c r="I25" s="125"/>
      <c r="K25" s="56"/>
    </row>
    <row r="26" spans="1:11" x14ac:dyDescent="0.25">
      <c r="A26" s="49"/>
      <c r="B26" s="18"/>
      <c r="C26" s="15">
        <v>1</v>
      </c>
      <c r="D26" s="50" t="s">
        <v>147</v>
      </c>
      <c r="E26" s="51" t="s">
        <v>29</v>
      </c>
      <c r="F26" s="52"/>
      <c r="G26" s="53"/>
      <c r="H26" s="54"/>
      <c r="I26" s="125">
        <f>G26*H26</f>
        <v>0</v>
      </c>
      <c r="K26" s="57"/>
    </row>
    <row r="27" spans="1:11" ht="28.8" x14ac:dyDescent="0.25">
      <c r="A27" s="49"/>
      <c r="B27" s="18"/>
      <c r="C27" s="15">
        <v>2</v>
      </c>
      <c r="D27" s="50" t="s">
        <v>188</v>
      </c>
      <c r="E27" s="51" t="s">
        <v>29</v>
      </c>
      <c r="F27" s="52"/>
      <c r="G27" s="53"/>
      <c r="H27" s="54"/>
      <c r="I27" s="125">
        <f>G27*H27</f>
        <v>0</v>
      </c>
      <c r="K27" s="57"/>
    </row>
    <row r="28" spans="1:11" x14ac:dyDescent="0.25">
      <c r="A28" s="16"/>
      <c r="B28" s="17"/>
      <c r="C28" s="12"/>
      <c r="D28" s="58"/>
      <c r="E28" s="59"/>
      <c r="F28" s="60"/>
      <c r="G28" s="43"/>
      <c r="H28" s="44"/>
      <c r="I28" s="125"/>
      <c r="K28" s="56"/>
    </row>
    <row r="29" spans="1:11" x14ac:dyDescent="0.25">
      <c r="A29" s="16"/>
      <c r="B29" s="17">
        <v>2</v>
      </c>
      <c r="C29" s="12"/>
      <c r="D29" s="48" t="s">
        <v>151</v>
      </c>
      <c r="E29" s="13"/>
      <c r="F29" s="42"/>
      <c r="G29" s="43"/>
      <c r="H29" s="44"/>
      <c r="I29" s="125"/>
      <c r="K29" s="56"/>
    </row>
    <row r="30" spans="1:11" x14ac:dyDescent="0.25">
      <c r="A30" s="16"/>
      <c r="B30" s="17"/>
      <c r="C30" s="12"/>
      <c r="D30" s="48"/>
      <c r="E30" s="13"/>
      <c r="F30" s="42"/>
      <c r="G30" s="43"/>
      <c r="H30" s="44"/>
      <c r="I30" s="125"/>
      <c r="K30" s="56"/>
    </row>
    <row r="31" spans="1:11" x14ac:dyDescent="0.25">
      <c r="A31" s="49"/>
      <c r="B31" s="18"/>
      <c r="C31" s="15">
        <v>1</v>
      </c>
      <c r="D31" s="50" t="s">
        <v>161</v>
      </c>
      <c r="E31" s="51" t="s">
        <v>26</v>
      </c>
      <c r="F31" s="52"/>
      <c r="G31" s="53"/>
      <c r="H31" s="54"/>
      <c r="I31" s="125">
        <f>G31*H31</f>
        <v>0</v>
      </c>
      <c r="K31" s="57"/>
    </row>
    <row r="32" spans="1:11" x14ac:dyDescent="0.25">
      <c r="A32" s="49"/>
      <c r="B32" s="18"/>
      <c r="C32" s="15">
        <v>2</v>
      </c>
      <c r="D32" s="50" t="s">
        <v>162</v>
      </c>
      <c r="E32" s="51" t="s">
        <v>29</v>
      </c>
      <c r="F32" s="52"/>
      <c r="G32" s="53"/>
      <c r="H32" s="54"/>
      <c r="I32" s="125">
        <f>G32*H32</f>
        <v>0</v>
      </c>
      <c r="K32" s="57"/>
    </row>
    <row r="33" spans="1:11" x14ac:dyDescent="0.25">
      <c r="A33" s="49"/>
      <c r="B33" s="18"/>
      <c r="C33" s="15">
        <v>3</v>
      </c>
      <c r="D33" s="50" t="s">
        <v>163</v>
      </c>
      <c r="E33" s="51" t="s">
        <v>26</v>
      </c>
      <c r="F33" s="52"/>
      <c r="G33" s="53"/>
      <c r="H33" s="54"/>
      <c r="I33" s="125">
        <f>G33*H33</f>
        <v>0</v>
      </c>
      <c r="K33" s="57"/>
    </row>
    <row r="34" spans="1:11" x14ac:dyDescent="0.25">
      <c r="A34" s="16"/>
      <c r="B34" s="17"/>
      <c r="C34" s="12"/>
      <c r="D34" s="58"/>
      <c r="E34" s="59"/>
      <c r="F34" s="60"/>
      <c r="G34" s="43"/>
      <c r="H34" s="44"/>
      <c r="I34" s="125"/>
      <c r="K34" s="56"/>
    </row>
    <row r="35" spans="1:11" x14ac:dyDescent="0.25">
      <c r="A35" s="16"/>
      <c r="B35" s="17">
        <v>3</v>
      </c>
      <c r="C35" s="12"/>
      <c r="D35" s="58" t="s">
        <v>144</v>
      </c>
      <c r="E35" s="59"/>
      <c r="F35" s="60"/>
      <c r="G35" s="43"/>
      <c r="H35" s="44"/>
      <c r="I35" s="125"/>
      <c r="K35" s="56"/>
    </row>
    <row r="36" spans="1:11" x14ac:dyDescent="0.25">
      <c r="A36" s="16"/>
      <c r="B36" s="17"/>
      <c r="C36" s="12"/>
      <c r="D36" s="58"/>
      <c r="E36" s="59"/>
      <c r="F36" s="60"/>
      <c r="G36" s="43"/>
      <c r="H36" s="44"/>
      <c r="I36" s="125"/>
      <c r="K36" s="56"/>
    </row>
    <row r="37" spans="1:11" x14ac:dyDescent="0.25">
      <c r="A37" s="49"/>
      <c r="B37" s="18"/>
      <c r="C37" s="15">
        <v>1</v>
      </c>
      <c r="D37" s="50" t="s">
        <v>146</v>
      </c>
      <c r="E37" s="51" t="s">
        <v>21</v>
      </c>
      <c r="F37" s="52"/>
      <c r="G37" s="53">
        <v>1</v>
      </c>
      <c r="H37" s="54"/>
      <c r="I37" s="125">
        <f>G37*H37</f>
        <v>0</v>
      </c>
      <c r="K37" s="57"/>
    </row>
    <row r="38" spans="1:11" x14ac:dyDescent="0.25">
      <c r="A38" s="16"/>
      <c r="B38" s="17"/>
      <c r="C38" s="12"/>
      <c r="D38" s="58"/>
      <c r="E38" s="59"/>
      <c r="F38" s="60"/>
      <c r="G38" s="43"/>
      <c r="H38" s="44"/>
      <c r="I38" s="125"/>
      <c r="K38" s="56"/>
    </row>
    <row r="39" spans="1:11" ht="16.8" x14ac:dyDescent="0.45">
      <c r="A39" s="16"/>
      <c r="B39" s="17">
        <v>5</v>
      </c>
      <c r="C39" s="12"/>
      <c r="D39" s="257" t="s">
        <v>397</v>
      </c>
      <c r="E39" s="59"/>
      <c r="F39" s="60"/>
      <c r="G39" s="43"/>
      <c r="H39" s="44"/>
      <c r="I39" s="125"/>
      <c r="K39" s="56"/>
    </row>
    <row r="40" spans="1:11" ht="16.8" x14ac:dyDescent="0.45">
      <c r="A40" s="16"/>
      <c r="B40" s="17"/>
      <c r="C40" s="12"/>
      <c r="D40" s="257" t="s">
        <v>398</v>
      </c>
      <c r="E40" s="59"/>
      <c r="F40" s="60"/>
      <c r="G40" s="43"/>
      <c r="H40" s="44"/>
      <c r="I40" s="125"/>
      <c r="K40" s="56"/>
    </row>
    <row r="41" spans="1:11" x14ac:dyDescent="0.25">
      <c r="A41" s="49"/>
      <c r="B41" s="18"/>
      <c r="C41" s="15">
        <v>1</v>
      </c>
      <c r="D41" s="50" t="s">
        <v>149</v>
      </c>
      <c r="E41" s="51" t="s">
        <v>29</v>
      </c>
      <c r="F41" s="52"/>
      <c r="G41" s="53"/>
      <c r="H41" s="54"/>
      <c r="I41" s="125">
        <f>G41*H41</f>
        <v>0</v>
      </c>
      <c r="K41" s="57"/>
    </row>
    <row r="42" spans="1:11" x14ac:dyDescent="0.25">
      <c r="A42" s="16"/>
      <c r="B42" s="17"/>
      <c r="C42" s="12"/>
      <c r="D42" s="58"/>
      <c r="E42" s="59"/>
      <c r="F42" s="60"/>
      <c r="G42" s="43"/>
      <c r="H42" s="44"/>
      <c r="I42" s="125"/>
      <c r="K42" s="56"/>
    </row>
    <row r="43" spans="1:11" ht="15.6" x14ac:dyDescent="0.25">
      <c r="A43" s="16"/>
      <c r="B43" s="17">
        <v>6</v>
      </c>
      <c r="C43" s="12"/>
      <c r="D43" s="58" t="s">
        <v>167</v>
      </c>
      <c r="E43" s="59"/>
      <c r="F43" s="60"/>
      <c r="G43" s="43"/>
      <c r="H43" s="44"/>
      <c r="I43" s="125"/>
      <c r="K43" s="47"/>
    </row>
    <row r="44" spans="1:11" ht="15.6" x14ac:dyDescent="0.25">
      <c r="A44" s="16"/>
      <c r="B44" s="17"/>
      <c r="C44" s="12"/>
      <c r="D44" s="58"/>
      <c r="E44" s="59"/>
      <c r="F44" s="60"/>
      <c r="G44" s="43"/>
      <c r="H44" s="44"/>
      <c r="I44" s="125"/>
      <c r="K44" s="47"/>
    </row>
    <row r="45" spans="1:11" ht="15.6" x14ac:dyDescent="0.25">
      <c r="A45" s="49"/>
      <c r="B45" s="18"/>
      <c r="C45" s="15">
        <v>1</v>
      </c>
      <c r="D45" s="50" t="s">
        <v>168</v>
      </c>
      <c r="E45" s="51" t="s">
        <v>29</v>
      </c>
      <c r="F45" s="52"/>
      <c r="G45" s="53"/>
      <c r="H45" s="54"/>
      <c r="I45" s="125">
        <f>G45*H45</f>
        <v>0</v>
      </c>
      <c r="K45" s="55"/>
    </row>
    <row r="46" spans="1:11" x14ac:dyDescent="0.25">
      <c r="A46" s="16"/>
      <c r="B46" s="17"/>
      <c r="C46" s="12"/>
      <c r="D46" s="58"/>
      <c r="E46" s="59"/>
      <c r="F46" s="60"/>
      <c r="G46" s="43"/>
      <c r="H46" s="44"/>
      <c r="I46" s="125"/>
      <c r="K46" s="56"/>
    </row>
    <row r="47" spans="1:11" x14ac:dyDescent="0.25">
      <c r="A47" s="16"/>
      <c r="B47" s="17"/>
      <c r="C47" s="12"/>
      <c r="D47" s="58"/>
      <c r="E47" s="59"/>
      <c r="F47" s="60"/>
      <c r="G47" s="43"/>
      <c r="H47" s="44"/>
      <c r="I47" s="125"/>
      <c r="K47" s="56"/>
    </row>
    <row r="48" spans="1:11" s="71" customFormat="1" x14ac:dyDescent="0.25">
      <c r="A48" s="16"/>
      <c r="B48" s="17">
        <v>6</v>
      </c>
      <c r="C48" s="12"/>
      <c r="D48" s="58" t="s">
        <v>131</v>
      </c>
      <c r="E48" s="65"/>
      <c r="F48" s="66"/>
      <c r="G48" s="67"/>
      <c r="H48" s="68"/>
      <c r="I48" s="127"/>
      <c r="J48" s="69"/>
      <c r="K48" s="70"/>
    </row>
    <row r="49" spans="1:15" s="71" customFormat="1" x14ac:dyDescent="0.25">
      <c r="A49" s="16"/>
      <c r="B49" s="17"/>
      <c r="C49" s="12"/>
      <c r="D49" s="58"/>
      <c r="E49" s="59"/>
      <c r="F49" s="60"/>
      <c r="G49" s="43"/>
      <c r="H49" s="44"/>
      <c r="I49" s="125"/>
      <c r="J49" s="69"/>
      <c r="K49" s="70"/>
    </row>
    <row r="50" spans="1:15" x14ac:dyDescent="0.25">
      <c r="A50" s="49"/>
      <c r="B50" s="18"/>
      <c r="C50" s="15">
        <v>1</v>
      </c>
      <c r="D50" s="50" t="s">
        <v>150</v>
      </c>
      <c r="E50" s="51" t="s">
        <v>21</v>
      </c>
      <c r="F50" s="52"/>
      <c r="G50" s="53">
        <v>1</v>
      </c>
      <c r="H50" s="54"/>
      <c r="I50" s="125">
        <f>G50*H50</f>
        <v>0</v>
      </c>
      <c r="K50" s="57"/>
    </row>
    <row r="51" spans="1:15" s="71" customFormat="1" x14ac:dyDescent="0.25">
      <c r="A51" s="16"/>
      <c r="B51" s="17"/>
      <c r="C51" s="12"/>
      <c r="D51" s="58"/>
      <c r="E51" s="59"/>
      <c r="F51" s="60"/>
      <c r="G51" s="43"/>
      <c r="H51" s="72"/>
      <c r="I51" s="125"/>
      <c r="J51" s="69"/>
      <c r="K51" s="70"/>
    </row>
    <row r="52" spans="1:15" s="71" customFormat="1" x14ac:dyDescent="0.25">
      <c r="A52" s="16"/>
      <c r="B52" s="17"/>
      <c r="C52" s="12"/>
      <c r="D52" s="58"/>
      <c r="E52" s="59"/>
      <c r="F52" s="60"/>
      <c r="G52" s="43"/>
      <c r="H52" s="72"/>
      <c r="I52" s="125"/>
      <c r="J52" s="69"/>
      <c r="K52" s="70"/>
    </row>
    <row r="53" spans="1:15" x14ac:dyDescent="0.25">
      <c r="A53" s="16">
        <v>14</v>
      </c>
      <c r="B53" s="45"/>
      <c r="C53" s="12"/>
      <c r="D53" s="266" t="s">
        <v>145</v>
      </c>
      <c r="E53" s="59"/>
      <c r="F53" s="60"/>
      <c r="G53" s="43"/>
      <c r="H53" s="44"/>
      <c r="I53" s="125"/>
      <c r="K53" s="56"/>
    </row>
    <row r="54" spans="1:15" x14ac:dyDescent="0.25">
      <c r="A54" s="16"/>
      <c r="B54" s="45"/>
      <c r="C54" s="12"/>
      <c r="D54" s="266"/>
      <c r="E54" s="59"/>
      <c r="F54" s="60"/>
      <c r="G54" s="43"/>
      <c r="H54" s="44"/>
      <c r="I54" s="125"/>
      <c r="K54" s="56"/>
    </row>
    <row r="55" spans="1:15" s="71" customFormat="1" x14ac:dyDescent="0.25">
      <c r="A55" s="16"/>
      <c r="B55" s="17"/>
      <c r="C55" s="12"/>
      <c r="D55" s="58"/>
      <c r="E55" s="65"/>
      <c r="F55" s="66"/>
      <c r="G55" s="67"/>
      <c r="H55" s="68"/>
      <c r="I55" s="127"/>
      <c r="J55" s="69"/>
      <c r="K55" s="70"/>
    </row>
    <row r="56" spans="1:15" s="71" customFormat="1" x14ac:dyDescent="0.25">
      <c r="A56" s="16"/>
      <c r="B56" s="17"/>
      <c r="C56" s="12"/>
      <c r="D56" s="58"/>
      <c r="E56" s="65"/>
      <c r="F56" s="66"/>
      <c r="G56" s="67"/>
      <c r="H56" s="68"/>
      <c r="I56" s="127"/>
      <c r="J56" s="69"/>
      <c r="K56" s="70"/>
    </row>
    <row r="57" spans="1:15" x14ac:dyDescent="0.25">
      <c r="A57" s="49"/>
      <c r="B57" s="18"/>
      <c r="C57" s="15"/>
      <c r="D57" s="50"/>
      <c r="E57" s="51"/>
      <c r="F57" s="52"/>
      <c r="G57" s="53"/>
      <c r="H57" s="54"/>
      <c r="I57" s="125"/>
      <c r="K57" s="57"/>
    </row>
    <row r="58" spans="1:15" x14ac:dyDescent="0.25">
      <c r="A58" s="49"/>
      <c r="B58" s="18"/>
      <c r="C58" s="15"/>
      <c r="D58" s="50"/>
      <c r="E58" s="51"/>
      <c r="F58" s="52"/>
      <c r="G58" s="53"/>
      <c r="H58" s="54"/>
      <c r="I58" s="125"/>
      <c r="K58" s="57"/>
    </row>
    <row r="59" spans="1:15" s="71" customFormat="1" x14ac:dyDescent="0.25">
      <c r="A59" s="16"/>
      <c r="B59" s="17"/>
      <c r="C59" s="12"/>
      <c r="D59" s="58"/>
      <c r="E59" s="65"/>
      <c r="F59" s="66"/>
      <c r="G59" s="67"/>
      <c r="H59" s="68"/>
      <c r="I59" s="127"/>
      <c r="J59" s="69"/>
      <c r="K59" s="70"/>
    </row>
    <row r="60" spans="1:15" s="71" customFormat="1" x14ac:dyDescent="0.25">
      <c r="A60" s="16"/>
      <c r="B60" s="17"/>
      <c r="C60" s="12"/>
      <c r="D60" s="58"/>
      <c r="E60" s="65"/>
      <c r="F60" s="66"/>
      <c r="G60" s="67"/>
      <c r="H60" s="68"/>
      <c r="I60" s="127"/>
      <c r="J60" s="69"/>
      <c r="K60" s="70"/>
    </row>
    <row r="61" spans="1:15" s="71" customFormat="1" x14ac:dyDescent="0.25">
      <c r="A61" s="16"/>
      <c r="B61" s="17"/>
      <c r="C61" s="12"/>
      <c r="D61" s="58"/>
      <c r="E61" s="65"/>
      <c r="F61" s="66"/>
      <c r="G61" s="67"/>
      <c r="H61" s="68"/>
      <c r="I61" s="127"/>
      <c r="J61" s="69"/>
      <c r="K61" s="70"/>
    </row>
    <row r="62" spans="1:15" ht="18" x14ac:dyDescent="0.5">
      <c r="A62" s="49"/>
      <c r="B62" s="18"/>
      <c r="C62" s="15"/>
      <c r="D62" s="50"/>
      <c r="E62" s="51"/>
      <c r="F62" s="52"/>
      <c r="G62" s="53"/>
      <c r="H62" s="54"/>
      <c r="I62" s="125"/>
      <c r="K62" s="57"/>
      <c r="N62" s="258"/>
      <c r="O62" s="259"/>
    </row>
    <row r="63" spans="1:15" ht="18" x14ac:dyDescent="0.5">
      <c r="A63" s="49"/>
      <c r="B63" s="18"/>
      <c r="C63" s="15"/>
      <c r="D63" s="50"/>
      <c r="E63" s="51"/>
      <c r="F63" s="52"/>
      <c r="G63" s="53"/>
      <c r="H63" s="54"/>
      <c r="I63" s="125"/>
      <c r="K63" s="57"/>
      <c r="N63" s="258"/>
      <c r="O63" s="256"/>
    </row>
    <row r="64" spans="1:15" ht="18" x14ac:dyDescent="0.5">
      <c r="A64" s="49"/>
      <c r="B64" s="18"/>
      <c r="C64" s="15"/>
      <c r="D64" s="50"/>
      <c r="E64" s="51"/>
      <c r="F64" s="52"/>
      <c r="G64" s="53"/>
      <c r="H64" s="54"/>
      <c r="I64" s="125"/>
      <c r="K64" s="57"/>
      <c r="N64" s="258"/>
      <c r="O64" s="256"/>
    </row>
    <row r="65" spans="1:15" s="71" customFormat="1" x14ac:dyDescent="0.25">
      <c r="A65" s="16"/>
      <c r="B65" s="17"/>
      <c r="C65" s="12"/>
      <c r="D65" s="58"/>
      <c r="E65" s="65"/>
      <c r="F65" s="66"/>
      <c r="G65" s="67"/>
      <c r="H65" s="68"/>
      <c r="I65" s="127"/>
      <c r="J65" s="69"/>
      <c r="K65" s="70"/>
    </row>
    <row r="66" spans="1:15" s="71" customFormat="1" x14ac:dyDescent="0.25">
      <c r="A66" s="16"/>
      <c r="B66" s="17"/>
      <c r="C66" s="12"/>
      <c r="D66" s="58"/>
      <c r="E66" s="65"/>
      <c r="F66" s="66"/>
      <c r="G66" s="67"/>
      <c r="H66" s="68"/>
      <c r="I66" s="127"/>
      <c r="J66" s="69"/>
      <c r="K66" s="70"/>
    </row>
    <row r="67" spans="1:15" s="71" customFormat="1" x14ac:dyDescent="0.25">
      <c r="A67" s="16"/>
      <c r="B67" s="17"/>
      <c r="C67" s="12"/>
      <c r="D67" s="58"/>
      <c r="E67" s="65"/>
      <c r="F67" s="66"/>
      <c r="G67" s="67"/>
      <c r="H67" s="68"/>
      <c r="I67" s="127"/>
      <c r="J67" s="69"/>
      <c r="K67" s="70"/>
    </row>
    <row r="68" spans="1:15" ht="18" x14ac:dyDescent="0.5">
      <c r="A68" s="49"/>
      <c r="B68" s="18"/>
      <c r="C68" s="15"/>
      <c r="D68" s="50"/>
      <c r="E68" s="51"/>
      <c r="F68" s="52"/>
      <c r="G68" s="53"/>
      <c r="H68" s="54"/>
      <c r="I68" s="125"/>
      <c r="K68" s="57"/>
      <c r="N68" s="258"/>
      <c r="O68" s="256"/>
    </row>
    <row r="69" spans="1:15" ht="18" x14ac:dyDescent="0.5">
      <c r="A69" s="49"/>
      <c r="B69" s="18"/>
      <c r="C69" s="15"/>
      <c r="D69" s="50"/>
      <c r="E69" s="51"/>
      <c r="F69" s="52"/>
      <c r="G69" s="53"/>
      <c r="H69" s="54"/>
      <c r="I69" s="125"/>
      <c r="K69" s="57"/>
      <c r="N69" s="258"/>
      <c r="O69" s="256"/>
    </row>
    <row r="70" spans="1:15" ht="18" x14ac:dyDescent="0.5">
      <c r="A70" s="49"/>
      <c r="B70" s="18"/>
      <c r="C70" s="15"/>
      <c r="D70" s="50"/>
      <c r="E70" s="51"/>
      <c r="F70" s="52"/>
      <c r="G70" s="53"/>
      <c r="H70" s="54"/>
      <c r="I70" s="125"/>
      <c r="K70" s="57"/>
      <c r="N70" s="258"/>
      <c r="O70" s="256"/>
    </row>
    <row r="71" spans="1:15" x14ac:dyDescent="0.25">
      <c r="A71" s="49"/>
      <c r="B71" s="18"/>
      <c r="C71" s="15"/>
      <c r="D71" s="50"/>
      <c r="E71" s="51"/>
      <c r="F71" s="52"/>
      <c r="G71" s="53"/>
      <c r="H71" s="54"/>
      <c r="I71" s="125">
        <f>G71*H71</f>
        <v>0</v>
      </c>
      <c r="K71" s="57"/>
    </row>
    <row r="72" spans="1:15" x14ac:dyDescent="0.25">
      <c r="A72" s="49"/>
      <c r="B72" s="18"/>
      <c r="C72" s="15"/>
      <c r="D72" s="50"/>
      <c r="E72" s="51"/>
      <c r="F72" s="52"/>
      <c r="G72" s="53"/>
      <c r="H72" s="54"/>
      <c r="I72" s="125">
        <f>G72*H72</f>
        <v>0</v>
      </c>
      <c r="K72" s="57"/>
    </row>
    <row r="73" spans="1:15" ht="18" x14ac:dyDescent="0.5">
      <c r="A73" s="49"/>
      <c r="B73" s="18"/>
      <c r="C73" s="15"/>
      <c r="D73" s="50"/>
      <c r="E73" s="51"/>
      <c r="F73" s="52"/>
      <c r="G73" s="53"/>
      <c r="H73" s="54"/>
      <c r="I73" s="125"/>
      <c r="K73" s="57"/>
      <c r="N73" s="258"/>
      <c r="O73" s="256"/>
    </row>
    <row r="74" spans="1:15" ht="18" x14ac:dyDescent="0.5">
      <c r="A74" s="49"/>
      <c r="B74" s="18"/>
      <c r="C74" s="15"/>
      <c r="D74" s="50"/>
      <c r="E74" s="51"/>
      <c r="F74" s="52"/>
      <c r="G74" s="53"/>
      <c r="H74" s="54"/>
      <c r="I74" s="125"/>
      <c r="K74" s="57"/>
      <c r="N74" s="258"/>
      <c r="O74" s="256"/>
    </row>
    <row r="75" spans="1:15" ht="18" x14ac:dyDescent="0.5">
      <c r="A75" s="49"/>
      <c r="B75" s="18"/>
      <c r="C75" s="15"/>
      <c r="D75" s="50"/>
      <c r="E75" s="51"/>
      <c r="F75" s="52"/>
      <c r="G75" s="53"/>
      <c r="H75" s="54"/>
      <c r="I75" s="125"/>
      <c r="K75" s="57"/>
      <c r="N75" s="258"/>
      <c r="O75" s="256"/>
    </row>
    <row r="76" spans="1:15" ht="15.75" customHeight="1" thickBot="1" x14ac:dyDescent="0.3">
      <c r="A76" s="21"/>
      <c r="B76" s="22"/>
      <c r="C76" s="12"/>
      <c r="D76" s="75" t="s">
        <v>130</v>
      </c>
      <c r="E76" s="24"/>
      <c r="F76" s="76"/>
      <c r="G76" s="77"/>
      <c r="H76" s="265"/>
      <c r="I76" s="128">
        <f>SUM(I2:I75)</f>
        <v>0</v>
      </c>
      <c r="K76" s="56"/>
    </row>
    <row r="77" spans="1:15" ht="16.2" thickBot="1" x14ac:dyDescent="0.3">
      <c r="A77" s="73"/>
      <c r="B77" s="74"/>
      <c r="C77" s="23"/>
      <c r="D77" s="260"/>
      <c r="E77" s="261"/>
      <c r="F77" s="262"/>
      <c r="G77" s="263"/>
      <c r="H77" s="264"/>
      <c r="I77" s="129"/>
      <c r="K77" s="78"/>
    </row>
    <row r="78" spans="1:15" s="79" customFormat="1" ht="13.2" x14ac:dyDescent="0.25"/>
    <row r="79" spans="1:15" s="79" customFormat="1" ht="13.2" x14ac:dyDescent="0.25"/>
    <row r="80" spans="1:15" s="79" customFormat="1" ht="13.2" x14ac:dyDescent="0.25"/>
    <row r="81" s="79" customFormat="1" ht="13.2" x14ac:dyDescent="0.25"/>
    <row r="82" s="79" customFormat="1" ht="13.2" x14ac:dyDescent="0.25"/>
    <row r="83" s="79" customFormat="1" ht="13.2" x14ac:dyDescent="0.25"/>
    <row r="84" s="79" customFormat="1" ht="13.2" x14ac:dyDescent="0.25"/>
    <row r="85" s="79" customFormat="1" ht="13.2" x14ac:dyDescent="0.25"/>
    <row r="86" s="79" customFormat="1" ht="13.2" x14ac:dyDescent="0.25"/>
    <row r="87" s="79" customFormat="1" ht="13.2" x14ac:dyDescent="0.25"/>
    <row r="88" s="79" customFormat="1" ht="13.2" x14ac:dyDescent="0.25"/>
    <row r="89" s="79" customFormat="1" ht="13.2" x14ac:dyDescent="0.25"/>
    <row r="90" s="79" customFormat="1" ht="13.2" x14ac:dyDescent="0.25"/>
    <row r="91" s="79" customFormat="1" ht="13.2" x14ac:dyDescent="0.25"/>
    <row r="92" s="79" customFormat="1" ht="13.2" x14ac:dyDescent="0.25"/>
    <row r="93" s="79" customFormat="1" ht="13.2" x14ac:dyDescent="0.25"/>
    <row r="94" s="79" customFormat="1" ht="13.2" x14ac:dyDescent="0.25"/>
    <row r="95" s="79" customFormat="1" ht="13.2" x14ac:dyDescent="0.25"/>
    <row r="96" s="79" customFormat="1" ht="13.2" x14ac:dyDescent="0.25"/>
    <row r="97" s="79" customFormat="1" ht="13.2" x14ac:dyDescent="0.25"/>
    <row r="98" s="79" customFormat="1" ht="13.2" x14ac:dyDescent="0.25"/>
    <row r="99" s="79" customFormat="1" ht="13.2" x14ac:dyDescent="0.25"/>
    <row r="100" s="79" customFormat="1" ht="13.2" x14ac:dyDescent="0.25"/>
    <row r="101" s="79" customFormat="1" ht="13.2" x14ac:dyDescent="0.25"/>
    <row r="102" s="79" customFormat="1" ht="13.2" x14ac:dyDescent="0.25"/>
    <row r="103" s="79" customFormat="1" ht="13.2" x14ac:dyDescent="0.25"/>
    <row r="104" s="79" customFormat="1" ht="13.2" x14ac:dyDescent="0.25"/>
    <row r="105" s="79" customFormat="1" ht="13.2" x14ac:dyDescent="0.25"/>
    <row r="106" s="79" customFormat="1" ht="13.2" x14ac:dyDescent="0.25"/>
    <row r="107" s="79" customFormat="1" ht="13.2" x14ac:dyDescent="0.25"/>
    <row r="108" s="79" customFormat="1" ht="13.2" x14ac:dyDescent="0.25"/>
    <row r="109" s="79" customFormat="1" ht="13.2" x14ac:dyDescent="0.25"/>
    <row r="110" s="79" customFormat="1" ht="13.2" x14ac:dyDescent="0.25"/>
    <row r="111" s="79" customFormat="1" ht="13.2" x14ac:dyDescent="0.25"/>
    <row r="112" s="79" customFormat="1" ht="13.2" x14ac:dyDescent="0.25"/>
    <row r="113" s="79" customFormat="1" ht="13.2" x14ac:dyDescent="0.25"/>
    <row r="114" s="79" customFormat="1" ht="13.2" x14ac:dyDescent="0.25"/>
    <row r="115" s="79" customFormat="1" ht="13.2" x14ac:dyDescent="0.25"/>
    <row r="116" s="79" customFormat="1" ht="13.2" x14ac:dyDescent="0.25"/>
    <row r="117" s="79" customFormat="1" ht="13.2" x14ac:dyDescent="0.25"/>
    <row r="118" s="79" customFormat="1" ht="13.2" x14ac:dyDescent="0.25"/>
    <row r="119" s="79" customFormat="1" ht="13.2" x14ac:dyDescent="0.25"/>
    <row r="120" s="79" customFormat="1" ht="13.2" x14ac:dyDescent="0.25"/>
    <row r="121" s="79" customFormat="1" ht="13.2" x14ac:dyDescent="0.25"/>
    <row r="122" s="79" customFormat="1" ht="13.2" x14ac:dyDescent="0.25"/>
    <row r="123" s="79" customFormat="1" ht="13.2" x14ac:dyDescent="0.25"/>
    <row r="124" s="79" customFormat="1" ht="13.2" x14ac:dyDescent="0.25"/>
    <row r="125" s="79" customFormat="1" ht="13.2" x14ac:dyDescent="0.25"/>
    <row r="126" s="79" customFormat="1" ht="13.2" x14ac:dyDescent="0.25"/>
    <row r="127" s="79" customFormat="1" ht="13.2" x14ac:dyDescent="0.25"/>
    <row r="128" s="79" customFormat="1" ht="13.2" x14ac:dyDescent="0.25"/>
    <row r="129" s="79" customFormat="1" ht="13.2" x14ac:dyDescent="0.25"/>
    <row r="130" s="79" customFormat="1" ht="13.2" x14ac:dyDescent="0.25"/>
    <row r="131" s="79" customFormat="1" ht="13.2" x14ac:dyDescent="0.25"/>
    <row r="132" s="79" customFormat="1" ht="13.2" x14ac:dyDescent="0.25"/>
  </sheetData>
  <sheetProtection formatCells="0" formatColumns="0" formatRows="0"/>
  <customSheetViews>
    <customSheetView guid="{0D15794D-33E7-4EDD-A07F-A6066BA93F39}" scale="80" fitToPage="1" showRuler="0">
      <pane ySplit="1" topLeftCell="A6" activePane="bottomLeft" state="frozen"/>
      <selection pane="bottomLeft" activeCell="D13" sqref="D13"/>
      <colBreaks count="1" manualBreakCount="1">
        <brk id="9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69" fitToHeight="1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scale="80" fitToPage="1" showRuler="0">
      <pane ySplit="1" topLeftCell="A6" activePane="bottomLeft" state="frozen"/>
      <selection pane="bottomLeft" activeCell="A6" sqref="A6"/>
      <colBreaks count="1" manualBreakCount="1">
        <brk id="9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69" fitToHeight="1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1">
    <mergeCell ref="E1:F1"/>
  </mergeCells>
  <phoneticPr fontId="0" type="noConversion"/>
  <printOptions horizontalCentered="1"/>
  <pageMargins left="0.74803149606299213" right="0.23622047244094491" top="0.94488188976377963" bottom="0.59055118110236227" header="0.35433070866141736" footer="0.19685039370078741"/>
  <pageSetup paperSize="9" scale="69" fitToHeight="10" orientation="portrait" horizontalDpi="300" verticalDpi="300" r:id="rId3"/>
  <headerFooter alignWithMargins="0">
    <oddHeader>&amp;L&amp;"Times New Roman,Normal"&amp;12Københavns Kommune, Teknik- og Miljøforvaltningen
Center for Anlæg&amp;R&amp;"Times New Roman,Normal"&amp;12 &amp;A side &amp;P af &amp;N</oddHeader>
    <oddFooter>&amp;L&amp;8&amp;F &amp;A&amp;R&amp;"Times New Roman,Normal"&amp;P af &amp;N</oddFooter>
  </headerFooter>
  <colBreaks count="1" manualBreakCount="1">
    <brk id="9" max="1048575" man="1"/>
  </colBreaks>
  <drawing r:id="rId4"/>
  <legacyDrawing r:id="rId5"/>
  <controls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11</xdr:col>
                <xdr:colOff>152400</xdr:colOff>
                <xdr:row>0</xdr:row>
                <xdr:rowOff>30480</xdr:rowOff>
              </from>
              <to>
                <xdr:col>13</xdr:col>
                <xdr:colOff>297180</xdr:colOff>
                <xdr:row>0</xdr:row>
                <xdr:rowOff>335280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18" r:id="rId8" name="CommandButton2">
          <controlPr defaultSize="0" autoLine="0" r:id="rId9">
            <anchor moveWithCells="1">
              <from>
                <xdr:col>11</xdr:col>
                <xdr:colOff>182880</xdr:colOff>
                <xdr:row>0</xdr:row>
                <xdr:rowOff>335280</xdr:rowOff>
              </from>
              <to>
                <xdr:col>13</xdr:col>
                <xdr:colOff>266700</xdr:colOff>
                <xdr:row>0</xdr:row>
                <xdr:rowOff>609600</xdr:rowOff>
              </to>
            </anchor>
          </controlPr>
        </control>
      </mc:Choice>
      <mc:Fallback>
        <control shapeId="9218" r:id="rId8" name="CommandButton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M85"/>
  <sheetViews>
    <sheetView showGridLines="0" topLeftCell="A30" zoomScaleNormal="100" workbookViewId="0">
      <selection activeCell="D24" sqref="D24"/>
    </sheetView>
  </sheetViews>
  <sheetFormatPr defaultColWidth="9.109375" defaultRowHeight="15" x14ac:dyDescent="0.25"/>
  <cols>
    <col min="1" max="1" width="7.6640625" style="14" customWidth="1"/>
    <col min="2" max="2" width="31.44140625" style="14" customWidth="1"/>
    <col min="3" max="3" width="9.88671875" style="14" customWidth="1"/>
    <col min="4" max="4" width="11.109375" style="14" customWidth="1"/>
    <col min="5" max="5" width="11" style="14" customWidth="1"/>
    <col min="6" max="6" width="7.33203125" style="14" customWidth="1"/>
    <col min="7" max="7" width="12.88671875" style="99" customWidth="1"/>
    <col min="8" max="8" width="5.5546875" style="14" customWidth="1"/>
    <col min="9" max="9" width="2.6640625" style="14" customWidth="1"/>
    <col min="10" max="10" width="9.109375" style="10"/>
    <col min="11" max="11" width="13.5546875" style="10" customWidth="1"/>
    <col min="12" max="12" width="12.44140625" style="10" customWidth="1"/>
    <col min="13" max="16384" width="9.109375" style="10"/>
  </cols>
  <sheetData>
    <row r="1" spans="1:9" s="146" customFormat="1" ht="18" thickBot="1" x14ac:dyDescent="0.35">
      <c r="A1" s="146" t="s">
        <v>225</v>
      </c>
      <c r="G1" s="147"/>
      <c r="I1" s="10"/>
    </row>
    <row r="2" spans="1:9" x14ac:dyDescent="0.25">
      <c r="A2" s="148"/>
      <c r="B2" s="149"/>
      <c r="C2" s="149"/>
      <c r="D2" s="149"/>
      <c r="E2" s="149"/>
      <c r="F2" s="149"/>
      <c r="G2" s="150"/>
      <c r="H2" s="151"/>
      <c r="I2" s="10"/>
    </row>
    <row r="3" spans="1:9" ht="17.399999999999999" x14ac:dyDescent="0.3">
      <c r="A3" s="212" t="s">
        <v>284</v>
      </c>
      <c r="B3" s="213"/>
      <c r="C3" s="213"/>
      <c r="D3" s="213"/>
      <c r="E3" s="213"/>
      <c r="F3" s="213"/>
      <c r="G3" s="214"/>
      <c r="H3" s="215"/>
      <c r="I3" s="10"/>
    </row>
    <row r="4" spans="1:9" x14ac:dyDescent="0.25">
      <c r="A4" s="90"/>
      <c r="H4" s="95"/>
      <c r="I4" s="10"/>
    </row>
    <row r="5" spans="1:9" x14ac:dyDescent="0.25">
      <c r="A5" s="90" t="s">
        <v>191</v>
      </c>
      <c r="H5" s="95"/>
      <c r="I5" s="10"/>
    </row>
    <row r="6" spans="1:9" x14ac:dyDescent="0.25">
      <c r="A6" s="90"/>
      <c r="H6" s="95"/>
      <c r="I6" s="10"/>
    </row>
    <row r="7" spans="1:9" ht="15.6" x14ac:dyDescent="0.3">
      <c r="A7" s="152" t="s">
        <v>94</v>
      </c>
      <c r="B7" s="88" t="s">
        <v>95</v>
      </c>
      <c r="G7" s="153" t="s">
        <v>96</v>
      </c>
      <c r="H7" s="95"/>
      <c r="I7" s="10"/>
    </row>
    <row r="8" spans="1:9" ht="23.25" customHeight="1" x14ac:dyDescent="0.25">
      <c r="A8" s="473" t="s">
        <v>97</v>
      </c>
      <c r="B8" s="10" t="s">
        <v>98</v>
      </c>
      <c r="F8" s="155" t="s">
        <v>0</v>
      </c>
      <c r="G8" s="94">
        <f>HP01_Kontrakt</f>
        <v>0</v>
      </c>
      <c r="H8" s="95"/>
      <c r="I8" s="10"/>
    </row>
    <row r="9" spans="1:9" x14ac:dyDescent="0.25">
      <c r="A9" s="474" t="s">
        <v>99</v>
      </c>
      <c r="B9" s="156" t="s">
        <v>1</v>
      </c>
      <c r="C9" s="91"/>
      <c r="D9" s="91"/>
      <c r="E9" s="91"/>
      <c r="F9" s="92" t="s">
        <v>0</v>
      </c>
      <c r="G9" s="94">
        <f>HP02_Kontrakt</f>
        <v>0</v>
      </c>
      <c r="H9" s="95"/>
      <c r="I9" s="10"/>
    </row>
    <row r="10" spans="1:9" x14ac:dyDescent="0.25">
      <c r="A10" s="474" t="s">
        <v>100</v>
      </c>
      <c r="B10" s="156" t="s">
        <v>2</v>
      </c>
      <c r="C10" s="91"/>
      <c r="D10" s="91"/>
      <c r="E10" s="91"/>
      <c r="F10" s="92" t="s">
        <v>0</v>
      </c>
      <c r="G10" s="94">
        <f>HP03_Kontrakt</f>
        <v>0</v>
      </c>
      <c r="H10" s="95"/>
      <c r="I10" s="10"/>
    </row>
    <row r="11" spans="1:9" x14ac:dyDescent="0.25">
      <c r="A11" s="474" t="s">
        <v>101</v>
      </c>
      <c r="B11" s="156" t="s">
        <v>3</v>
      </c>
      <c r="C11" s="91"/>
      <c r="D11" s="91"/>
      <c r="E11" s="91"/>
      <c r="F11" s="92" t="s">
        <v>0</v>
      </c>
      <c r="G11" s="94">
        <f>HP04_Kontrakt</f>
        <v>0</v>
      </c>
      <c r="H11" s="95"/>
      <c r="I11" s="10"/>
    </row>
    <row r="12" spans="1:9" x14ac:dyDescent="0.25">
      <c r="A12" s="474" t="s">
        <v>102</v>
      </c>
      <c r="B12" s="156" t="s">
        <v>103</v>
      </c>
      <c r="C12" s="91"/>
      <c r="D12" s="91"/>
      <c r="E12" s="91"/>
      <c r="F12" s="92" t="s">
        <v>0</v>
      </c>
      <c r="G12" s="94">
        <f>HP05_Kontrakt</f>
        <v>0</v>
      </c>
      <c r="H12" s="95"/>
      <c r="I12" s="10"/>
    </row>
    <row r="13" spans="1:9" x14ac:dyDescent="0.25">
      <c r="A13" s="474" t="s">
        <v>119</v>
      </c>
      <c r="B13" s="156" t="s">
        <v>46</v>
      </c>
      <c r="C13" s="91"/>
      <c r="D13" s="91"/>
      <c r="E13" s="91"/>
      <c r="F13" s="92" t="s">
        <v>0</v>
      </c>
      <c r="G13" s="94">
        <f>HP06_Kontrakt</f>
        <v>0</v>
      </c>
      <c r="H13" s="95"/>
      <c r="I13" s="10"/>
    </row>
    <row r="14" spans="1:9" x14ac:dyDescent="0.25">
      <c r="A14" s="474" t="s">
        <v>104</v>
      </c>
      <c r="B14" s="156" t="s">
        <v>5</v>
      </c>
      <c r="C14" s="91"/>
      <c r="D14" s="91"/>
      <c r="E14" s="91"/>
      <c r="F14" s="92" t="s">
        <v>0</v>
      </c>
      <c r="G14" s="94">
        <f>HP07_Kontrakt</f>
        <v>0</v>
      </c>
      <c r="H14" s="95"/>
      <c r="I14" s="10"/>
    </row>
    <row r="15" spans="1:9" x14ac:dyDescent="0.25">
      <c r="A15" s="474" t="s">
        <v>105</v>
      </c>
      <c r="B15" s="156" t="s">
        <v>53</v>
      </c>
      <c r="C15" s="91"/>
      <c r="D15" s="91"/>
      <c r="E15" s="91"/>
      <c r="F15" s="92" t="s">
        <v>0</v>
      </c>
      <c r="G15" s="94">
        <f>HP08_Kontrakt</f>
        <v>0</v>
      </c>
      <c r="H15" s="95"/>
      <c r="I15" s="10"/>
    </row>
    <row r="16" spans="1:9" x14ac:dyDescent="0.25">
      <c r="A16" s="474" t="s">
        <v>106</v>
      </c>
      <c r="B16" s="156" t="s">
        <v>6</v>
      </c>
      <c r="C16" s="91"/>
      <c r="D16" s="91"/>
      <c r="E16" s="91"/>
      <c r="F16" s="92" t="s">
        <v>0</v>
      </c>
      <c r="G16" s="94">
        <f>HP09_Kontrakt</f>
        <v>0</v>
      </c>
      <c r="H16" s="95"/>
      <c r="I16" s="10"/>
    </row>
    <row r="17" spans="1:9" x14ac:dyDescent="0.25">
      <c r="A17" s="474" t="s">
        <v>107</v>
      </c>
      <c r="B17" s="156" t="s">
        <v>7</v>
      </c>
      <c r="C17" s="91"/>
      <c r="D17" s="91"/>
      <c r="E17" s="91"/>
      <c r="F17" s="92" t="s">
        <v>0</v>
      </c>
      <c r="G17" s="94">
        <f>HP10_Kontrakt</f>
        <v>0</v>
      </c>
      <c r="H17" s="95"/>
      <c r="I17" s="10"/>
    </row>
    <row r="18" spans="1:9" x14ac:dyDescent="0.25">
      <c r="A18" s="474" t="s">
        <v>108</v>
      </c>
      <c r="B18" s="156" t="s">
        <v>8</v>
      </c>
      <c r="C18" s="91"/>
      <c r="D18" s="91"/>
      <c r="E18" s="91"/>
      <c r="F18" s="92" t="s">
        <v>0</v>
      </c>
      <c r="G18" s="94">
        <f>HP11_kontrakt</f>
        <v>0</v>
      </c>
      <c r="H18" s="95"/>
      <c r="I18" s="10"/>
    </row>
    <row r="19" spans="1:9" x14ac:dyDescent="0.25">
      <c r="A19" s="474" t="s">
        <v>120</v>
      </c>
      <c r="B19" s="156" t="s">
        <v>9</v>
      </c>
      <c r="C19" s="91"/>
      <c r="D19" s="91"/>
      <c r="E19" s="91"/>
      <c r="F19" s="92" t="s">
        <v>0</v>
      </c>
      <c r="G19" s="94">
        <f>HP12_Kontrakt</f>
        <v>0</v>
      </c>
      <c r="H19" s="95"/>
      <c r="I19" s="10"/>
    </row>
    <row r="20" spans="1:9" x14ac:dyDescent="0.25">
      <c r="A20" s="475" t="s">
        <v>109</v>
      </c>
      <c r="B20" s="157" t="s">
        <v>10</v>
      </c>
      <c r="C20" s="158"/>
      <c r="D20" s="158"/>
      <c r="E20" s="158"/>
      <c r="F20" s="159" t="s">
        <v>0</v>
      </c>
      <c r="G20" s="94">
        <f>HP13_Kontrakt</f>
        <v>0</v>
      </c>
      <c r="H20" s="95"/>
      <c r="I20" s="10"/>
    </row>
    <row r="21" spans="1:9" x14ac:dyDescent="0.25">
      <c r="A21" s="475">
        <v>14</v>
      </c>
      <c r="B21" s="255" t="s">
        <v>145</v>
      </c>
      <c r="C21" s="91"/>
      <c r="D21" s="91"/>
      <c r="E21" s="10"/>
      <c r="F21" s="92" t="s">
        <v>0</v>
      </c>
      <c r="G21" s="94">
        <f>Tilbudsliste!I491</f>
        <v>0</v>
      </c>
      <c r="H21" s="95"/>
    </row>
    <row r="22" spans="1:9" x14ac:dyDescent="0.25">
      <c r="A22" s="475">
        <v>15</v>
      </c>
      <c r="B22" s="255" t="s">
        <v>144</v>
      </c>
      <c r="C22" s="91"/>
      <c r="D22" s="91"/>
      <c r="E22" s="10"/>
      <c r="F22" s="92" t="s">
        <v>0</v>
      </c>
      <c r="G22" s="94">
        <f>Tilbudsliste!I497</f>
        <v>0</v>
      </c>
      <c r="H22" s="95"/>
    </row>
    <row r="23" spans="1:9" x14ac:dyDescent="0.25">
      <c r="A23" s="475">
        <v>16</v>
      </c>
      <c r="B23" s="91" t="s">
        <v>11</v>
      </c>
      <c r="C23" s="91"/>
      <c r="D23" s="91"/>
      <c r="E23" s="10"/>
      <c r="F23" s="92" t="s">
        <v>0</v>
      </c>
      <c r="G23" s="94" t="e">
        <f>Tilbudsliste!#REF!</f>
        <v>#REF!</v>
      </c>
      <c r="H23" s="95"/>
    </row>
    <row r="24" spans="1:9" x14ac:dyDescent="0.25">
      <c r="A24" s="475">
        <v>20</v>
      </c>
      <c r="B24" s="91" t="s">
        <v>586</v>
      </c>
      <c r="C24" s="91"/>
      <c r="D24" s="91"/>
      <c r="E24" s="10"/>
      <c r="F24" s="92" t="s">
        <v>0</v>
      </c>
      <c r="G24" s="94">
        <f>Tilbudsliste!I593</f>
        <v>0</v>
      </c>
      <c r="H24" s="95"/>
    </row>
    <row r="25" spans="1:9" x14ac:dyDescent="0.25">
      <c r="A25" s="475">
        <v>21</v>
      </c>
      <c r="B25" s="91" t="s">
        <v>621</v>
      </c>
      <c r="C25" s="91"/>
      <c r="D25" s="91"/>
      <c r="E25" s="10"/>
      <c r="F25" s="92" t="s">
        <v>0</v>
      </c>
      <c r="G25" s="94">
        <f>Tilbudsliste!I624</f>
        <v>0</v>
      </c>
      <c r="H25" s="95"/>
    </row>
    <row r="26" spans="1:9" x14ac:dyDescent="0.25">
      <c r="A26" s="475">
        <v>22</v>
      </c>
      <c r="B26" s="91" t="s">
        <v>643</v>
      </c>
      <c r="C26" s="91"/>
      <c r="D26" s="91"/>
      <c r="E26" s="10"/>
      <c r="F26" s="92" t="s">
        <v>0</v>
      </c>
      <c r="G26" s="94">
        <f>Tilbudsliste!I654</f>
        <v>0</v>
      </c>
      <c r="H26" s="95"/>
    </row>
    <row r="27" spans="1:9" x14ac:dyDescent="0.25">
      <c r="A27" s="475">
        <v>23</v>
      </c>
      <c r="B27" s="91" t="s">
        <v>664</v>
      </c>
      <c r="C27" s="91"/>
      <c r="D27" s="91"/>
      <c r="E27" s="10"/>
      <c r="F27" s="92" t="s">
        <v>0</v>
      </c>
      <c r="G27" s="94">
        <f>Tilbudsliste!I663</f>
        <v>0</v>
      </c>
      <c r="H27" s="95"/>
    </row>
    <row r="28" spans="1:9" x14ac:dyDescent="0.25">
      <c r="A28" s="475">
        <v>24</v>
      </c>
      <c r="B28" s="91" t="s">
        <v>668</v>
      </c>
      <c r="C28" s="91"/>
      <c r="D28" s="91"/>
      <c r="E28" s="10"/>
      <c r="F28" s="92" t="s">
        <v>0</v>
      </c>
      <c r="G28" s="94">
        <f>Tilbudsliste!I685</f>
        <v>0</v>
      </c>
      <c r="H28" s="95"/>
    </row>
    <row r="29" spans="1:9" x14ac:dyDescent="0.25">
      <c r="A29" s="475">
        <v>25</v>
      </c>
      <c r="B29" s="91" t="s">
        <v>682</v>
      </c>
      <c r="C29" s="91"/>
      <c r="D29" s="91"/>
      <c r="E29" s="10"/>
      <c r="F29" s="92" t="s">
        <v>0</v>
      </c>
      <c r="G29" s="94">
        <f>Tilbudsliste!I712</f>
        <v>0</v>
      </c>
      <c r="H29" s="95"/>
    </row>
    <row r="30" spans="1:9" x14ac:dyDescent="0.25">
      <c r="A30" s="475">
        <v>26</v>
      </c>
      <c r="B30" s="91" t="s">
        <v>703</v>
      </c>
      <c r="C30" s="91"/>
      <c r="D30" s="91"/>
      <c r="E30" s="10"/>
      <c r="F30" s="92" t="s">
        <v>0</v>
      </c>
      <c r="G30" s="94">
        <f>Tilbudsliste!I721</f>
        <v>0</v>
      </c>
      <c r="H30" s="95"/>
    </row>
    <row r="31" spans="1:9" x14ac:dyDescent="0.25">
      <c r="A31" s="475">
        <v>27</v>
      </c>
      <c r="B31" s="91" t="s">
        <v>706</v>
      </c>
      <c r="C31" s="91"/>
      <c r="D31" s="91"/>
      <c r="E31" s="10"/>
      <c r="F31" s="92" t="s">
        <v>0</v>
      </c>
      <c r="G31" s="94">
        <f>Tilbudsliste!I733</f>
        <v>0</v>
      </c>
      <c r="H31" s="95"/>
    </row>
    <row r="32" spans="1:9" x14ac:dyDescent="0.25">
      <c r="A32" s="475">
        <v>30</v>
      </c>
      <c r="B32" s="91" t="s">
        <v>713</v>
      </c>
      <c r="C32" s="91"/>
      <c r="D32" s="91"/>
      <c r="E32" s="10"/>
      <c r="F32" s="92" t="s">
        <v>0</v>
      </c>
      <c r="G32" s="94">
        <f>Tilbudsliste!I741</f>
        <v>0</v>
      </c>
      <c r="H32" s="95"/>
    </row>
    <row r="33" spans="1:9" x14ac:dyDescent="0.25">
      <c r="A33" s="475">
        <v>31</v>
      </c>
      <c r="B33" s="91" t="s">
        <v>715</v>
      </c>
      <c r="C33" s="91"/>
      <c r="D33" s="91"/>
      <c r="E33" s="10"/>
      <c r="F33" s="92" t="s">
        <v>0</v>
      </c>
      <c r="G33" s="94">
        <f>Tilbudsliste!I761</f>
        <v>0</v>
      </c>
      <c r="H33" s="95"/>
    </row>
    <row r="34" spans="1:9" x14ac:dyDescent="0.25">
      <c r="A34" s="475">
        <v>32</v>
      </c>
      <c r="B34" s="91" t="s">
        <v>727</v>
      </c>
      <c r="C34" s="91"/>
      <c r="D34" s="91"/>
      <c r="E34" s="10"/>
      <c r="F34" s="92" t="s">
        <v>0</v>
      </c>
      <c r="G34" s="94">
        <f>Tilbudsliste!I792</f>
        <v>0</v>
      </c>
      <c r="H34" s="95"/>
    </row>
    <row r="35" spans="1:9" x14ac:dyDescent="0.25">
      <c r="A35" s="475">
        <v>33</v>
      </c>
      <c r="B35" s="91" t="s">
        <v>743</v>
      </c>
      <c r="C35" s="91"/>
      <c r="D35" s="91"/>
      <c r="E35" s="10"/>
      <c r="F35" s="92" t="s">
        <v>0</v>
      </c>
      <c r="G35" s="94">
        <f>Tilbudsliste!I801</f>
        <v>0</v>
      </c>
      <c r="H35" s="95"/>
    </row>
    <row r="36" spans="1:9" x14ac:dyDescent="0.25">
      <c r="A36" s="475">
        <v>35</v>
      </c>
      <c r="B36" s="91" t="s">
        <v>747</v>
      </c>
      <c r="C36" s="91"/>
      <c r="D36" s="91"/>
      <c r="E36" s="10"/>
      <c r="F36" s="92" t="s">
        <v>0</v>
      </c>
      <c r="G36" s="94">
        <f>Tilbudsliste!I809</f>
        <v>0</v>
      </c>
      <c r="H36" s="95"/>
    </row>
    <row r="37" spans="1:9" x14ac:dyDescent="0.25">
      <c r="A37" s="475">
        <v>36</v>
      </c>
      <c r="B37" s="91" t="s">
        <v>750</v>
      </c>
      <c r="C37" s="91"/>
      <c r="D37" s="91"/>
      <c r="E37" s="10"/>
      <c r="F37" s="92" t="s">
        <v>0</v>
      </c>
      <c r="G37" s="94">
        <f>Tilbudsliste!I833</f>
        <v>0</v>
      </c>
      <c r="H37" s="95"/>
    </row>
    <row r="38" spans="1:9" x14ac:dyDescent="0.25">
      <c r="A38" s="475">
        <v>39</v>
      </c>
      <c r="B38" s="91" t="s">
        <v>812</v>
      </c>
      <c r="C38" s="91"/>
      <c r="D38" s="91"/>
      <c r="E38" s="10"/>
      <c r="F38" s="92" t="s">
        <v>0</v>
      </c>
      <c r="G38" s="94">
        <f>Tilbudsliste!I901</f>
        <v>0</v>
      </c>
      <c r="H38" s="95"/>
    </row>
    <row r="39" spans="1:9" x14ac:dyDescent="0.25">
      <c r="A39" s="475">
        <v>40</v>
      </c>
      <c r="B39" s="91" t="s">
        <v>805</v>
      </c>
      <c r="C39" s="91"/>
      <c r="D39" s="91"/>
      <c r="E39" s="10"/>
      <c r="F39" s="92" t="s">
        <v>0</v>
      </c>
      <c r="G39" s="94">
        <f>Tilbudsliste!I909</f>
        <v>0</v>
      </c>
      <c r="H39" s="95"/>
    </row>
    <row r="40" spans="1:9" x14ac:dyDescent="0.25">
      <c r="A40" s="475">
        <v>41</v>
      </c>
      <c r="B40" s="91" t="s">
        <v>807</v>
      </c>
      <c r="C40" s="91"/>
      <c r="D40" s="91"/>
      <c r="E40" s="10"/>
      <c r="F40" s="92" t="s">
        <v>0</v>
      </c>
      <c r="G40" s="94">
        <f>Tilbudsliste!I921</f>
        <v>0</v>
      </c>
      <c r="H40" s="95"/>
    </row>
    <row r="41" spans="1:9" x14ac:dyDescent="0.25">
      <c r="A41" s="160" t="s">
        <v>192</v>
      </c>
      <c r="B41" s="161" t="s">
        <v>193</v>
      </c>
      <c r="C41" s="162"/>
      <c r="D41" s="162"/>
      <c r="E41" s="162"/>
      <c r="F41" s="163" t="s">
        <v>0</v>
      </c>
      <c r="G41" s="164" t="e">
        <f>SUM(G8:G40)</f>
        <v>#REF!</v>
      </c>
      <c r="H41" s="95"/>
      <c r="I41" s="10"/>
    </row>
    <row r="42" spans="1:9" x14ac:dyDescent="0.25">
      <c r="A42" s="160"/>
      <c r="B42" s="156"/>
      <c r="C42" s="91"/>
      <c r="D42" s="91"/>
      <c r="E42" s="91"/>
      <c r="F42" s="92"/>
      <c r="G42" s="165"/>
      <c r="H42" s="95"/>
      <c r="I42" s="10"/>
    </row>
    <row r="43" spans="1:9" x14ac:dyDescent="0.25">
      <c r="A43" s="166" t="s">
        <v>192</v>
      </c>
      <c r="B43" s="156" t="s">
        <v>194</v>
      </c>
      <c r="C43" s="91"/>
      <c r="D43" s="91"/>
      <c r="E43" s="208">
        <v>0.15</v>
      </c>
      <c r="F43" s="92" t="s">
        <v>0</v>
      </c>
      <c r="G43" s="94" t="e">
        <f>G41*E43</f>
        <v>#REF!</v>
      </c>
      <c r="H43" s="95"/>
      <c r="I43" s="10"/>
    </row>
    <row r="44" spans="1:9" x14ac:dyDescent="0.25">
      <c r="A44" s="154"/>
      <c r="F44" s="96"/>
      <c r="G44" s="167"/>
      <c r="H44" s="95"/>
      <c r="I44" s="10"/>
    </row>
    <row r="45" spans="1:9" ht="15.6" thickBot="1" x14ac:dyDescent="0.3">
      <c r="A45" s="90" t="s">
        <v>195</v>
      </c>
      <c r="B45" s="10"/>
      <c r="F45" s="96"/>
      <c r="G45" s="168" t="e">
        <f>G41+G43</f>
        <v>#REF!</v>
      </c>
      <c r="H45" s="95"/>
      <c r="I45" s="10"/>
    </row>
    <row r="46" spans="1:9" x14ac:dyDescent="0.25">
      <c r="A46" s="90"/>
      <c r="H46" s="95"/>
      <c r="I46" s="10"/>
    </row>
    <row r="47" spans="1:9" x14ac:dyDescent="0.25">
      <c r="A47" s="90" t="s">
        <v>196</v>
      </c>
      <c r="H47" s="95"/>
      <c r="I47" s="10"/>
    </row>
    <row r="48" spans="1:9" x14ac:dyDescent="0.25">
      <c r="A48" s="169" t="s">
        <v>192</v>
      </c>
      <c r="B48" s="10" t="s">
        <v>197</v>
      </c>
      <c r="F48" s="155" t="s">
        <v>0</v>
      </c>
      <c r="G48" s="99">
        <f>Bygherreleverancer!I76</f>
        <v>0</v>
      </c>
      <c r="H48" s="95"/>
      <c r="I48" s="10"/>
    </row>
    <row r="49" spans="1:13" x14ac:dyDescent="0.25">
      <c r="A49" s="170" t="s">
        <v>192</v>
      </c>
      <c r="B49" s="10" t="s">
        <v>194</v>
      </c>
      <c r="E49" s="209">
        <v>0.15</v>
      </c>
      <c r="F49" s="155" t="s">
        <v>0</v>
      </c>
      <c r="G49" s="172">
        <f>G48*E49</f>
        <v>0</v>
      </c>
      <c r="H49" s="95"/>
      <c r="I49" s="10"/>
    </row>
    <row r="50" spans="1:13" ht="15.6" thickBot="1" x14ac:dyDescent="0.3">
      <c r="A50" s="90" t="s">
        <v>198</v>
      </c>
      <c r="F50" s="155" t="s">
        <v>0</v>
      </c>
      <c r="G50" s="173">
        <f>G48+G49</f>
        <v>0</v>
      </c>
      <c r="H50" s="95"/>
      <c r="I50" s="10"/>
    </row>
    <row r="51" spans="1:13" x14ac:dyDescent="0.25">
      <c r="A51" s="90"/>
      <c r="H51" s="95"/>
      <c r="I51" s="10"/>
    </row>
    <row r="52" spans="1:13" ht="15.6" thickBot="1" x14ac:dyDescent="0.3">
      <c r="A52" s="90" t="s">
        <v>199</v>
      </c>
      <c r="E52" s="209">
        <v>0.15</v>
      </c>
      <c r="F52" s="155" t="s">
        <v>0</v>
      </c>
      <c r="G52" s="173" t="e">
        <f>(G45+G50)*E52</f>
        <v>#REF!</v>
      </c>
      <c r="H52" s="95"/>
      <c r="I52" s="10"/>
      <c r="J52" s="143"/>
    </row>
    <row r="53" spans="1:13" x14ac:dyDescent="0.25">
      <c r="A53" s="90"/>
      <c r="E53" s="171"/>
      <c r="F53" s="155"/>
      <c r="H53" s="95"/>
      <c r="I53" s="10"/>
      <c r="J53" s="143"/>
    </row>
    <row r="54" spans="1:13" ht="16.8" thickBot="1" x14ac:dyDescent="0.4">
      <c r="A54" s="90" t="s">
        <v>200</v>
      </c>
      <c r="C54" s="144" t="s">
        <v>229</v>
      </c>
      <c r="D54" s="174" t="s">
        <v>201</v>
      </c>
      <c r="E54" s="225">
        <f>IF(D54="Nej",0,G76)</f>
        <v>0</v>
      </c>
      <c r="F54" s="155" t="s">
        <v>0</v>
      </c>
      <c r="G54" s="173" t="e">
        <f>(G45+G50)*E54</f>
        <v>#REF!</v>
      </c>
      <c r="H54" s="95"/>
      <c r="I54" s="10"/>
    </row>
    <row r="55" spans="1:13" x14ac:dyDescent="0.25">
      <c r="A55" s="90"/>
      <c r="H55" s="95"/>
      <c r="I55" s="10"/>
    </row>
    <row r="56" spans="1:13" ht="15.6" thickBot="1" x14ac:dyDescent="0.3">
      <c r="A56" s="90" t="s">
        <v>202</v>
      </c>
      <c r="F56" s="155" t="s">
        <v>0</v>
      </c>
      <c r="G56" s="175" t="e">
        <f>G45+G50+G52+G54</f>
        <v>#REF!</v>
      </c>
      <c r="H56" s="95"/>
      <c r="I56" s="10"/>
    </row>
    <row r="57" spans="1:13" ht="16.2" thickTop="1" thickBot="1" x14ac:dyDescent="0.3">
      <c r="A57" s="176"/>
      <c r="B57" s="177"/>
      <c r="C57" s="177"/>
      <c r="D57" s="177"/>
      <c r="E57" s="177"/>
      <c r="F57" s="177"/>
      <c r="G57" s="173"/>
      <c r="H57" s="178"/>
      <c r="I57" s="10"/>
    </row>
    <row r="58" spans="1:13" x14ac:dyDescent="0.25">
      <c r="A58" s="179" t="s">
        <v>203</v>
      </c>
      <c r="B58" s="180"/>
      <c r="C58" s="181">
        <f>G75</f>
        <v>134.19999999999999</v>
      </c>
      <c r="D58" s="182" t="s">
        <v>204</v>
      </c>
      <c r="E58" s="183" t="str">
        <f>E75</f>
        <v>januar 2004</v>
      </c>
      <c r="F58" s="179" t="s">
        <v>205</v>
      </c>
      <c r="G58" s="184"/>
      <c r="H58" s="180"/>
      <c r="I58" s="10"/>
      <c r="J58" s="143" t="s">
        <v>206</v>
      </c>
      <c r="K58" s="10" t="s">
        <v>226</v>
      </c>
    </row>
    <row r="59" spans="1:13" ht="15.6" thickBot="1" x14ac:dyDescent="0.3">
      <c r="I59" s="10"/>
      <c r="J59" s="145" t="s">
        <v>207</v>
      </c>
      <c r="K59" s="145"/>
      <c r="L59" s="145"/>
      <c r="M59" s="145"/>
    </row>
    <row r="60" spans="1:13" ht="16.2" thickTop="1" x14ac:dyDescent="0.3">
      <c r="A60" s="216" t="s">
        <v>208</v>
      </c>
      <c r="B60" s="217"/>
      <c r="C60" s="217"/>
      <c r="D60" s="217"/>
      <c r="E60" s="218"/>
      <c r="F60" s="218"/>
      <c r="G60" s="218"/>
      <c r="H60" s="219"/>
      <c r="I60" s="10"/>
    </row>
    <row r="61" spans="1:13" ht="13.8" x14ac:dyDescent="0.25">
      <c r="A61" s="185" t="s">
        <v>209</v>
      </c>
      <c r="B61" s="186"/>
      <c r="C61" s="186"/>
      <c r="D61" s="186"/>
      <c r="E61" s="187"/>
      <c r="F61" s="187"/>
      <c r="G61" s="188"/>
      <c r="H61" s="189"/>
      <c r="I61" s="10"/>
      <c r="J61" s="143"/>
    </row>
    <row r="62" spans="1:13" ht="15.6" x14ac:dyDescent="0.3">
      <c r="A62" s="190" t="s">
        <v>409</v>
      </c>
      <c r="E62" s="191"/>
      <c r="F62" s="191"/>
      <c r="G62" s="226" t="e">
        <f>G56</f>
        <v>#REF!</v>
      </c>
      <c r="H62" s="192"/>
      <c r="I62" s="10"/>
      <c r="J62" s="143"/>
    </row>
    <row r="63" spans="1:13" ht="12" customHeight="1" x14ac:dyDescent="0.25">
      <c r="A63" s="190"/>
      <c r="E63" s="191"/>
      <c r="F63" s="191"/>
      <c r="G63" s="193"/>
      <c r="H63" s="192"/>
      <c r="I63" s="10"/>
      <c r="J63" s="143"/>
    </row>
    <row r="64" spans="1:13" x14ac:dyDescent="0.25">
      <c r="A64" s="194" t="s">
        <v>210</v>
      </c>
      <c r="E64" s="191"/>
      <c r="F64" s="191"/>
      <c r="G64" s="193"/>
      <c r="H64" s="192"/>
      <c r="I64" s="10"/>
      <c r="J64" s="143"/>
    </row>
    <row r="65" spans="1:12" ht="15.75" customHeight="1" x14ac:dyDescent="0.25">
      <c r="A65" s="190" t="s">
        <v>211</v>
      </c>
      <c r="E65" s="195"/>
      <c r="F65" s="195"/>
      <c r="G65" s="227"/>
      <c r="H65" s="196"/>
      <c r="I65" s="10"/>
      <c r="J65" s="143"/>
    </row>
    <row r="66" spans="1:12" ht="15.75" customHeight="1" x14ac:dyDescent="0.25">
      <c r="A66" s="190"/>
      <c r="E66" s="195"/>
      <c r="F66" s="195"/>
      <c r="G66" s="227"/>
      <c r="H66" s="196"/>
      <c r="I66" s="10"/>
      <c r="J66" s="143"/>
    </row>
    <row r="67" spans="1:12" ht="15.75" customHeight="1" x14ac:dyDescent="0.25">
      <c r="A67" s="190"/>
      <c r="E67" s="195"/>
      <c r="F67" s="195"/>
      <c r="G67" s="227"/>
      <c r="H67" s="196"/>
      <c r="I67" s="10"/>
      <c r="J67" s="143"/>
    </row>
    <row r="68" spans="1:12" ht="15.75" customHeight="1" x14ac:dyDescent="0.25">
      <c r="A68" s="190"/>
      <c r="E68" s="195"/>
      <c r="F68" s="195"/>
      <c r="G68" s="227"/>
      <c r="H68" s="196"/>
      <c r="I68" s="10"/>
      <c r="J68" s="143"/>
    </row>
    <row r="69" spans="1:12" ht="15.75" customHeight="1" x14ac:dyDescent="0.3">
      <c r="A69" s="194" t="s">
        <v>212</v>
      </c>
      <c r="E69" s="195"/>
      <c r="F69" s="195"/>
      <c r="G69" s="197">
        <f>SUM(G65:G68)</f>
        <v>0</v>
      </c>
      <c r="H69" s="196"/>
      <c r="I69" s="10"/>
      <c r="J69" s="143"/>
    </row>
    <row r="70" spans="1:12" ht="12" customHeight="1" x14ac:dyDescent="0.25">
      <c r="A70" s="190"/>
      <c r="E70" s="195"/>
      <c r="F70" s="195"/>
      <c r="G70" s="96"/>
      <c r="H70" s="196"/>
      <c r="I70" s="10"/>
      <c r="J70" s="143"/>
    </row>
    <row r="71" spans="1:12" ht="16.2" thickBot="1" x14ac:dyDescent="0.35">
      <c r="A71" s="198" t="e">
        <f>IF(G71&lt;0,"  RESULTAT (Underskud)","  RESULTAT (Overskud)")</f>
        <v>#REF!</v>
      </c>
      <c r="B71" s="199"/>
      <c r="C71" s="199"/>
      <c r="D71" s="199"/>
      <c r="E71" s="199"/>
      <c r="F71" s="199"/>
      <c r="G71" s="200" t="e">
        <f>G69-G62</f>
        <v>#REF!</v>
      </c>
      <c r="H71" s="201"/>
      <c r="I71" s="10"/>
    </row>
    <row r="72" spans="1:12" ht="14.4" thickTop="1" thickBot="1" x14ac:dyDescent="0.3">
      <c r="A72" s="10"/>
      <c r="B72" s="10"/>
      <c r="C72" s="10"/>
      <c r="D72" s="10"/>
      <c r="E72" s="10"/>
      <c r="F72" s="10"/>
      <c r="G72" s="10"/>
      <c r="H72" s="10"/>
      <c r="I72" s="10"/>
    </row>
    <row r="73" spans="1:12" ht="16.2" thickTop="1" x14ac:dyDescent="0.3">
      <c r="A73" s="216" t="s">
        <v>228</v>
      </c>
      <c r="B73" s="217"/>
      <c r="C73" s="217"/>
      <c r="D73" s="217"/>
      <c r="E73" s="218" t="s">
        <v>213</v>
      </c>
      <c r="F73" s="218"/>
      <c r="G73" s="218"/>
      <c r="H73" s="219"/>
      <c r="I73" s="10"/>
    </row>
    <row r="74" spans="1:12" ht="15.75" customHeight="1" x14ac:dyDescent="0.25">
      <c r="A74" s="202" t="s">
        <v>214</v>
      </c>
      <c r="B74" s="10"/>
      <c r="C74" s="10"/>
      <c r="D74" s="10"/>
      <c r="E74" s="519" t="s">
        <v>215</v>
      </c>
      <c r="F74" s="519"/>
      <c r="G74" s="210">
        <v>128.41999999999999</v>
      </c>
      <c r="H74" s="203"/>
      <c r="I74" s="10"/>
      <c r="J74" s="143" t="s">
        <v>216</v>
      </c>
      <c r="K74" s="10" t="s">
        <v>227</v>
      </c>
    </row>
    <row r="75" spans="1:12" ht="15.75" customHeight="1" x14ac:dyDescent="0.25">
      <c r="A75" s="202" t="s">
        <v>217</v>
      </c>
      <c r="B75" s="10"/>
      <c r="C75" s="10"/>
      <c r="D75" s="10"/>
      <c r="E75" s="520" t="s">
        <v>218</v>
      </c>
      <c r="F75" s="520"/>
      <c r="G75" s="211">
        <v>134.19999999999999</v>
      </c>
      <c r="H75" s="192"/>
      <c r="I75" s="10"/>
      <c r="J75" s="143" t="s">
        <v>216</v>
      </c>
      <c r="K75" s="10" t="s">
        <v>227</v>
      </c>
    </row>
    <row r="76" spans="1:12" ht="15.75" customHeight="1" x14ac:dyDescent="0.25">
      <c r="A76" s="202"/>
      <c r="B76" s="10"/>
      <c r="C76" s="10"/>
      <c r="D76" s="10"/>
      <c r="E76" s="521" t="s">
        <v>219</v>
      </c>
      <c r="F76" s="521"/>
      <c r="G76" s="205">
        <f>(G75/G74)-1</f>
        <v>4.5008565643980702E-2</v>
      </c>
      <c r="H76" s="206"/>
      <c r="I76" s="10"/>
      <c r="J76" s="223"/>
      <c r="K76" s="224"/>
      <c r="L76" s="224"/>
    </row>
    <row r="77" spans="1:12" ht="15.75" customHeight="1" x14ac:dyDescent="0.25">
      <c r="A77" s="202"/>
      <c r="B77" s="10"/>
      <c r="C77" s="10"/>
      <c r="D77" s="10"/>
      <c r="E77" s="204"/>
      <c r="F77" s="204"/>
      <c r="G77" s="205"/>
      <c r="H77" s="206"/>
      <c r="I77" s="10"/>
      <c r="J77" s="518" t="s">
        <v>220</v>
      </c>
      <c r="K77" s="518"/>
      <c r="L77" s="518"/>
    </row>
    <row r="78" spans="1:12" ht="15.75" customHeight="1" thickBot="1" x14ac:dyDescent="0.3">
      <c r="A78" s="207" t="s">
        <v>221</v>
      </c>
      <c r="B78" s="199"/>
      <c r="C78" s="199"/>
      <c r="D78" s="199"/>
      <c r="E78" s="199"/>
      <c r="F78" s="199"/>
      <c r="G78" s="175"/>
      <c r="H78" s="201"/>
      <c r="I78" s="10"/>
      <c r="J78" s="517" t="s">
        <v>222</v>
      </c>
      <c r="K78" s="517"/>
      <c r="L78" s="517"/>
    </row>
    <row r="79" spans="1:12" ht="15.6" thickTop="1" x14ac:dyDescent="0.25">
      <c r="J79" s="224"/>
      <c r="K79" s="224"/>
      <c r="L79" s="224"/>
    </row>
    <row r="80" spans="1:12" x14ac:dyDescent="0.25">
      <c r="A80" s="14" t="s">
        <v>410</v>
      </c>
    </row>
    <row r="82" spans="3:5" x14ac:dyDescent="0.25">
      <c r="C82" s="220"/>
      <c r="D82" s="220"/>
      <c r="E82" s="220"/>
    </row>
    <row r="83" spans="3:5" ht="15.6" x14ac:dyDescent="0.3">
      <c r="C83" s="220"/>
      <c r="D83" s="221" t="s">
        <v>223</v>
      </c>
      <c r="E83" s="220"/>
    </row>
    <row r="84" spans="3:5" x14ac:dyDescent="0.25">
      <c r="C84" s="220"/>
      <c r="D84" s="222" t="s">
        <v>201</v>
      </c>
      <c r="E84" s="220"/>
    </row>
    <row r="85" spans="3:5" x14ac:dyDescent="0.25">
      <c r="C85" s="220"/>
      <c r="D85" s="222" t="s">
        <v>224</v>
      </c>
      <c r="E85" s="220"/>
    </row>
  </sheetData>
  <sheetProtection formatCells="0" formatColumns="0" formatRows="0"/>
  <customSheetViews>
    <customSheetView guid="{0D15794D-33E7-4EDD-A07F-A6066BA93F39}" fitToPage="1" showRuler="0">
      <selection activeCell="A8" sqref="A8"/>
      <pageMargins left="0.73" right="0.24" top="0.96" bottom="0.6" header="0.34" footer="0.19685039370078741"/>
      <printOptions horizontalCentered="1"/>
      <pageSetup paperSize="9" scale="97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fitToPage="1" showRuler="0">
      <selection activeCell="A8" sqref="A8"/>
      <pageMargins left="0.73" right="0.24" top="0.96" bottom="0.6" header="0.34" footer="0.19685039370078741"/>
      <printOptions horizontalCentered="1"/>
      <pageSetup paperSize="9" scale="97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5">
    <mergeCell ref="J78:L78"/>
    <mergeCell ref="J77:L77"/>
    <mergeCell ref="E74:F74"/>
    <mergeCell ref="E75:F75"/>
    <mergeCell ref="E76:F76"/>
  </mergeCells>
  <phoneticPr fontId="0" type="noConversion"/>
  <conditionalFormatting sqref="A71">
    <cfRule type="cellIs" dxfId="4" priority="2" stopIfTrue="1" operator="equal">
      <formula>"Resultat (Underskud)"</formula>
    </cfRule>
  </conditionalFormatting>
  <conditionalFormatting sqref="A58:H58">
    <cfRule type="expression" dxfId="3" priority="5" stopIfTrue="1">
      <formula>$D$54="Nej"</formula>
    </cfRule>
  </conditionalFormatting>
  <conditionalFormatting sqref="G8:G40">
    <cfRule type="cellIs" dxfId="2" priority="6" stopIfTrue="1" operator="equal">
      <formula>0</formula>
    </cfRule>
  </conditionalFormatting>
  <conditionalFormatting sqref="G71">
    <cfRule type="cellIs" dxfId="1" priority="3" stopIfTrue="1" operator="lessThan">
      <formula>0</formula>
    </cfRule>
    <cfRule type="cellIs" dxfId="0" priority="4" stopIfTrue="1" operator="greaterThan">
      <formula>0</formula>
    </cfRule>
  </conditionalFormatting>
  <dataValidations disablePrompts="1" xWindow="216" yWindow="288" count="1">
    <dataValidation type="list" allowBlank="1" showInputMessage="1" showErrorMessage="1" errorTitle="Bemærk!" error="Du kan kun indtaste enten &quot;Ja&quot; eller &quot;Nej&quot; i cellen." promptTitle="Ønsker du at indeksregulere?" prompt="Hvis du ønsker at indeksregulere prisoverslaget, så tryk på pilen og vælg &quot;Ja&quot; fra rullemenuen._x000a__x000a_Gå derefter ned i skemaet med overskriften &quot;Indeksregulering&quot; og indtast de relevante data, hvorefter %'en her til højre, automatisk vil blive beregnet." sqref="D54" xr:uid="{00000000-0002-0000-0500-000000000000}">
      <formula1>$D$84:$D$85</formula1>
    </dataValidation>
  </dataValidations>
  <hyperlinks>
    <hyperlink ref="J78:L78" r:id="rId3" display="\\prk-srv-02\faelles$\Projekter\Alment\Økonomi\Generelt\Indeks for anlæg af veje.xls - 'Indeks (tabel)'!A1" xr:uid="{00000000-0004-0000-0500-000000000000}"/>
  </hyperlinks>
  <printOptions horizontalCentered="1"/>
  <pageMargins left="0.73" right="0.24" top="0.96" bottom="0.6" header="0.34" footer="0.19685039370078741"/>
  <pageSetup paperSize="9" scale="73" orientation="portrait" horizontalDpi="300" verticalDpi="300" r:id="rId4"/>
  <headerFooter alignWithMargins="0">
    <oddHeader>&amp;L&amp;"Times New Roman,Normal"&amp;12Københavns Kommune, Teknik- og Miljøforvaltningen
Byens Fysik&amp;R&amp;"Times New Roman,Normal"&amp;12 &amp;A side &amp;P af &amp;N</oddHeader>
    <oddFooter>&amp;L&amp;8&amp;F &amp;A&amp;R&amp;"Times New Roman,Normal"&amp;P af &amp;N</oddFooter>
  </headerFooter>
  <ignoredErrors>
    <ignoredError sqref="A8:A20" numberStoredAsText="1"/>
  </ignoredErrors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41674E297B8A48B49B7B322E1D8E22" ma:contentTypeVersion="15" ma:contentTypeDescription="Opret et nyt dokument." ma:contentTypeScope="" ma:versionID="9caacc865cd8ff7b64dd4c8db6c0ae35">
  <xsd:schema xmlns:xsd="http://www.w3.org/2001/XMLSchema" xmlns:xs="http://www.w3.org/2001/XMLSchema" xmlns:p="http://schemas.microsoft.com/office/2006/metadata/properties" xmlns:ns2="8def7f87-b503-4b5e-8e20-ae44634d214d" xmlns:ns3="a41febd6-8fd5-4094-89eb-439f2787c48c" targetNamespace="http://schemas.microsoft.com/office/2006/metadata/properties" ma:root="true" ma:fieldsID="f41748dcf454fc5af123a61791433503" ns2:_="" ns3:_="">
    <xsd:import namespace="8def7f87-b503-4b5e-8e20-ae44634d214d"/>
    <xsd:import namespace="a41febd6-8fd5-4094-89eb-439f2787c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f7f87-b503-4b5e-8e20-ae44634d21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ebd6-8fd5-4094-89eb-439f2787c48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D4504-0E6D-40F9-A765-51D8A37114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12245-EAC2-4A1A-AD06-A2BD3CA2D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f7f87-b503-4b5e-8e20-ae44634d214d"/>
    <ds:schemaRef ds:uri="a41febd6-8fd5-4094-89eb-439f2787c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60</vt:i4>
      </vt:variant>
    </vt:vector>
  </HeadingPairs>
  <TitlesOfParts>
    <vt:vector size="66" baseType="lpstr">
      <vt:lpstr>Vejledning</vt:lpstr>
      <vt:lpstr>Forside</vt:lpstr>
      <vt:lpstr>TBL Side A</vt:lpstr>
      <vt:lpstr>Tilbudsliste</vt:lpstr>
      <vt:lpstr>Bygherreleverancer</vt:lpstr>
      <vt:lpstr>Anlægsbudget </vt:lpstr>
      <vt:lpstr>Tilbudsliste!_Toc373928501</vt:lpstr>
      <vt:lpstr>Tilbudsliste!_Toc373928502</vt:lpstr>
      <vt:lpstr>HP01_Budget</vt:lpstr>
      <vt:lpstr>'Anlægsbudget '!HP01_Kontrakt</vt:lpstr>
      <vt:lpstr>HP01_Kontrakt</vt:lpstr>
      <vt:lpstr>HP01_Udført</vt:lpstr>
      <vt:lpstr>HP02_Budget</vt:lpstr>
      <vt:lpstr>'Anlægsbudget '!HP02_Kontrakt</vt:lpstr>
      <vt:lpstr>HP02_Kontrakt</vt:lpstr>
      <vt:lpstr>HP02_Udført</vt:lpstr>
      <vt:lpstr>HP03_Budget</vt:lpstr>
      <vt:lpstr>'Anlægsbudget '!HP03_Kontrakt</vt:lpstr>
      <vt:lpstr>HP03_Kontrakt</vt:lpstr>
      <vt:lpstr>HP03_Udført</vt:lpstr>
      <vt:lpstr>HP04_Budget</vt:lpstr>
      <vt:lpstr>'Anlægsbudget '!HP04_Kontrakt</vt:lpstr>
      <vt:lpstr>HP04_Kontrakt</vt:lpstr>
      <vt:lpstr>HP04_Udført</vt:lpstr>
      <vt:lpstr>HP05_Budget</vt:lpstr>
      <vt:lpstr>'Anlægsbudget '!HP05_Kontrakt</vt:lpstr>
      <vt:lpstr>HP05_Kontrakt</vt:lpstr>
      <vt:lpstr>HP05_Udført</vt:lpstr>
      <vt:lpstr>HP06_Budget</vt:lpstr>
      <vt:lpstr>'Anlægsbudget '!HP06_Kontrakt</vt:lpstr>
      <vt:lpstr>HP06_Kontrakt</vt:lpstr>
      <vt:lpstr>HP06_Udført</vt:lpstr>
      <vt:lpstr>HP07_Budget</vt:lpstr>
      <vt:lpstr>'Anlægsbudget '!HP07_Kontrakt</vt:lpstr>
      <vt:lpstr>HP07_Kontrakt</vt:lpstr>
      <vt:lpstr>HP07_Udført</vt:lpstr>
      <vt:lpstr>HP08_Budget</vt:lpstr>
      <vt:lpstr>'Anlægsbudget '!HP08_Kontrakt</vt:lpstr>
      <vt:lpstr>HP08_Kontrakt</vt:lpstr>
      <vt:lpstr>HP08_Udført</vt:lpstr>
      <vt:lpstr>HP09_Budget</vt:lpstr>
      <vt:lpstr>'Anlægsbudget '!HP09_Kontrakt</vt:lpstr>
      <vt:lpstr>HP09_Kontrakt</vt:lpstr>
      <vt:lpstr>HP09_Udført</vt:lpstr>
      <vt:lpstr>HP10_Budget</vt:lpstr>
      <vt:lpstr>'Anlægsbudget '!HP10_Kontrakt</vt:lpstr>
      <vt:lpstr>HP10_Kontrakt</vt:lpstr>
      <vt:lpstr>HP10_Udført</vt:lpstr>
      <vt:lpstr>HP11_Budget</vt:lpstr>
      <vt:lpstr>'Anlægsbudget '!HP11_kontrakt</vt:lpstr>
      <vt:lpstr>HP11_kontrakt</vt:lpstr>
      <vt:lpstr>HP11_Udført</vt:lpstr>
      <vt:lpstr>HP12_Budget</vt:lpstr>
      <vt:lpstr>'Anlægsbudget '!HP12_Kontrakt</vt:lpstr>
      <vt:lpstr>HP12_Kontrakt</vt:lpstr>
      <vt:lpstr>HP12_Udført</vt:lpstr>
      <vt:lpstr>HP13_Budget</vt:lpstr>
      <vt:lpstr>'Anlægsbudget '!HP13_Kontrakt</vt:lpstr>
      <vt:lpstr>HP13_Kontrakt</vt:lpstr>
      <vt:lpstr>HP13_Udført</vt:lpstr>
      <vt:lpstr>'Anlægsbudget '!Udskriftsområde</vt:lpstr>
      <vt:lpstr>Bygherreleverancer!Udskriftsområde</vt:lpstr>
      <vt:lpstr>'TBL Side A'!Udskriftsområde</vt:lpstr>
      <vt:lpstr>Tilbudsliste!Udskriftsområde</vt:lpstr>
      <vt:lpstr>Bygherreleverancer!Udskriftstitler</vt:lpstr>
      <vt:lpstr>Tilbudsliste!Udskriftstitler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Tilbudsliste</dc:title>
  <dc:creator>Vej og Park, anlægskontoret</dc:creator>
  <cp:lastModifiedBy>Vej, Plads, Park</cp:lastModifiedBy>
  <cp:lastPrinted>2022-09-30T11:20:27Z</cp:lastPrinted>
  <dcterms:created xsi:type="dcterms:W3CDTF">1997-06-19T09:36:56Z</dcterms:created>
  <dcterms:modified xsi:type="dcterms:W3CDTF">2025-11-11T09:28:30Z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kkedoc4:8080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30258777</vt:lpwstr>
  </property>
  <property fmtid="{D5CDD505-2E9C-101B-9397-08002B2CF9AE}" pid="7" name="VerID">
    <vt:lpwstr>0</vt:lpwstr>
  </property>
  <property fmtid="{D5CDD505-2E9C-101B-9397-08002B2CF9AE}" pid="8" name="FilePath">
    <vt:lpwstr>\\KK-edoc-FIL01\eDocUsers\work\kk\i73c</vt:lpwstr>
  </property>
  <property fmtid="{D5CDD505-2E9C-101B-9397-08002B2CF9AE}" pid="9" name="FileName">
    <vt:lpwstr>2017-0275718-6 TBL 03122018 30258777_17977607_0.XLSX</vt:lpwstr>
  </property>
  <property fmtid="{D5CDD505-2E9C-101B-9397-08002B2CF9AE}" pid="10" name="FullFileName">
    <vt:lpwstr>\\KK-edoc-FIL01\eDocUsers\work\kk\i73c\2017-0275718-6 TBL 03122018 30258777_17977607_0.XLSX</vt:lpwstr>
  </property>
  <property fmtid="{D5CDD505-2E9C-101B-9397-08002B2CF9AE}" pid="11" name="CloudStatistics_StoryID">
    <vt:lpwstr>f4266626-82c2-4f5e-a1a3-237e47c64597</vt:lpwstr>
  </property>
</Properties>
</file>