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enne_projektmappe" defaultThemeVersion="166925"/>
  <mc:AlternateContent xmlns:mc="http://schemas.openxmlformats.org/markup-compatibility/2006">
    <mc:Choice Requires="x15">
      <x15ac:absPath xmlns:x15ac="http://schemas.microsoft.com/office/spreadsheetml/2010/11/ac" url="https://kksky-my.sharepoint.com/personal/er8g_kk_dk/Documents/Klima og Miljø i byggeri/"/>
    </mc:Choice>
  </mc:AlternateContent>
  <xr:revisionPtr revIDLastSave="0" documentId="8_{A16AEF57-8899-4CCA-80A0-F232A6A8D111}" xr6:coauthVersionLast="47" xr6:coauthVersionMax="47" xr10:uidLastSave="{00000000-0000-0000-0000-000000000000}"/>
  <bookViews>
    <workbookView xWindow="-120" yWindow="-120" windowWidth="29040" windowHeight="15720" xr2:uid="{D59541C5-6998-473A-859E-BE5790F2008D}"/>
  </bookViews>
  <sheets>
    <sheet name="Forside og vejledning" sheetId="4" r:id="rId1"/>
    <sheet name="Sagsoplysninger" sheetId="5" r:id="rId2"/>
    <sheet name="Nybyg" sheetId="1" r:id="rId3"/>
    <sheet name="Helhedsplan" sheetId="3" r:id="rId4"/>
    <sheet name="Bilag til skadelig kemi" sheetId="9" r:id="rId5"/>
    <sheet name="DGNB Master" sheetId="7" state="hidden" r:id="rId6"/>
    <sheet name="Svanen Master" sheetId="8" state="hidden" r:id="rId7"/>
    <sheet name="ja nej" sheetId="2"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3" i="1" l="1"/>
  <c r="B75" i="1"/>
  <c r="A75" i="1"/>
  <c r="A73" i="1"/>
  <c r="B88" i="3"/>
  <c r="B76" i="1"/>
  <c r="B74" i="3"/>
  <c r="B75" i="3"/>
  <c r="A74" i="3"/>
  <c r="A75" i="3"/>
  <c r="G73" i="3"/>
  <c r="C73" i="3"/>
  <c r="B73" i="3"/>
  <c r="A73" i="3"/>
  <c r="B61" i="3"/>
  <c r="C61" i="3"/>
  <c r="A61" i="3"/>
  <c r="A112" i="1"/>
  <c r="B53" i="1"/>
  <c r="C53" i="1"/>
  <c r="A53" i="1"/>
  <c r="B47" i="3"/>
  <c r="A47" i="3"/>
  <c r="B42" i="3"/>
  <c r="B90" i="1"/>
  <c r="G31" i="1"/>
  <c r="G32" i="1"/>
  <c r="G33" i="1"/>
  <c r="B43" i="1"/>
  <c r="A43" i="1"/>
  <c r="G201" i="3"/>
  <c r="G200" i="3"/>
  <c r="G194" i="3"/>
  <c r="G193" i="3"/>
  <c r="G192" i="3"/>
  <c r="G191" i="3"/>
  <c r="G190" i="3"/>
  <c r="G187" i="3"/>
  <c r="G186" i="3"/>
  <c r="G180" i="3"/>
  <c r="G179" i="3"/>
  <c r="G176" i="3"/>
  <c r="G175" i="3"/>
  <c r="G172" i="3"/>
  <c r="G171" i="3"/>
  <c r="G170" i="3"/>
  <c r="G164" i="3"/>
  <c r="G163" i="3"/>
  <c r="G160" i="3"/>
  <c r="G159" i="3"/>
  <c r="G156" i="3"/>
  <c r="G155" i="3"/>
  <c r="G152" i="3"/>
  <c r="G151" i="3"/>
  <c r="G150" i="3"/>
  <c r="G147" i="3"/>
  <c r="G146" i="3"/>
  <c r="G145" i="3"/>
  <c r="G144" i="3"/>
  <c r="G138" i="3"/>
  <c r="G137" i="3"/>
  <c r="G136" i="3"/>
  <c r="G135" i="3"/>
  <c r="G134" i="3"/>
  <c r="G133" i="3"/>
  <c r="G125" i="3"/>
  <c r="G124" i="3"/>
  <c r="G118" i="3"/>
  <c r="G117" i="3"/>
  <c r="G116" i="3"/>
  <c r="G115" i="3"/>
  <c r="G114" i="3"/>
  <c r="G111" i="3"/>
  <c r="G110" i="3"/>
  <c r="G109" i="3"/>
  <c r="G108" i="3"/>
  <c r="G107" i="3"/>
  <c r="G106" i="3"/>
  <c r="G105" i="3"/>
  <c r="G99" i="3"/>
  <c r="G98" i="3"/>
  <c r="G97" i="3"/>
  <c r="G96" i="3"/>
  <c r="G93" i="3"/>
  <c r="G92" i="3"/>
  <c r="G89" i="3"/>
  <c r="G88" i="3"/>
  <c r="G87" i="3"/>
  <c r="G86" i="3"/>
  <c r="G85" i="3"/>
  <c r="G79" i="3"/>
  <c r="G78" i="3"/>
  <c r="G70" i="3"/>
  <c r="G69" i="3"/>
  <c r="G66" i="3"/>
  <c r="G65" i="3"/>
  <c r="G64" i="3"/>
  <c r="G60" i="3"/>
  <c r="G59" i="3"/>
  <c r="G58" i="3"/>
  <c r="G57" i="3"/>
  <c r="G51" i="3"/>
  <c r="G50" i="3"/>
  <c r="G44" i="3"/>
  <c r="G43" i="3"/>
  <c r="G42" i="3"/>
  <c r="G41" i="3"/>
  <c r="G40" i="3"/>
  <c r="G37" i="3"/>
  <c r="G36" i="3"/>
  <c r="G35" i="3"/>
  <c r="G8" i="3"/>
  <c r="G126" i="3"/>
  <c r="G127" i="3"/>
  <c r="B33" i="1"/>
  <c r="G196" i="1"/>
  <c r="G195" i="1"/>
  <c r="G189" i="1"/>
  <c r="G188" i="1"/>
  <c r="G187" i="1"/>
  <c r="G186" i="1"/>
  <c r="G185" i="1"/>
  <c r="G182" i="1"/>
  <c r="G181" i="1"/>
  <c r="G175" i="1"/>
  <c r="G174" i="1"/>
  <c r="G171" i="1"/>
  <c r="G170" i="1"/>
  <c r="G167" i="1"/>
  <c r="G166" i="1"/>
  <c r="G165" i="1"/>
  <c r="G159" i="1"/>
  <c r="G158" i="1"/>
  <c r="G157" i="1"/>
  <c r="G154" i="1"/>
  <c r="G153" i="1"/>
  <c r="G150" i="1"/>
  <c r="G149" i="1"/>
  <c r="G146" i="1"/>
  <c r="G145" i="1"/>
  <c r="G144" i="1"/>
  <c r="G141" i="1"/>
  <c r="G140" i="1"/>
  <c r="G139" i="1"/>
  <c r="G138" i="1"/>
  <c r="G132" i="1"/>
  <c r="G131" i="1"/>
  <c r="G130" i="1"/>
  <c r="G129" i="1"/>
  <c r="G128" i="1"/>
  <c r="G127" i="1"/>
  <c r="G119" i="1"/>
  <c r="G118" i="1"/>
  <c r="G112" i="1"/>
  <c r="G111" i="1"/>
  <c r="G110" i="1"/>
  <c r="G109" i="1"/>
  <c r="G108" i="1"/>
  <c r="G105" i="1"/>
  <c r="G104" i="1"/>
  <c r="G103" i="1"/>
  <c r="G102" i="1"/>
  <c r="G96" i="1"/>
  <c r="G95" i="1"/>
  <c r="G94" i="1"/>
  <c r="G93" i="1"/>
  <c r="G90" i="1"/>
  <c r="G89" i="1"/>
  <c r="G86" i="1"/>
  <c r="G85" i="1"/>
  <c r="G84" i="1"/>
  <c r="G83" i="1"/>
  <c r="G82" i="1"/>
  <c r="G76" i="1"/>
  <c r="G74" i="1"/>
  <c r="G73" i="1"/>
  <c r="G70" i="1"/>
  <c r="G69" i="1"/>
  <c r="G66" i="1"/>
  <c r="G65" i="1"/>
  <c r="G64" i="1"/>
  <c r="G61" i="1"/>
  <c r="G60" i="1"/>
  <c r="G57" i="1"/>
  <c r="G56" i="1"/>
  <c r="G52" i="1"/>
  <c r="G51" i="1"/>
  <c r="G50" i="1"/>
  <c r="G49" i="1"/>
  <c r="A32" i="1"/>
  <c r="B32" i="1"/>
  <c r="C32" i="1"/>
  <c r="C31" i="1"/>
  <c r="B84" i="1"/>
  <c r="B119" i="1"/>
  <c r="B186" i="1"/>
  <c r="B49" i="1"/>
  <c r="C51" i="1"/>
  <c r="B37" i="1"/>
  <c r="A178" i="1"/>
  <c r="B182" i="1"/>
  <c r="B109" i="1"/>
  <c r="B138" i="1"/>
  <c r="C105" i="3"/>
  <c r="C96" i="3"/>
  <c r="C92" i="3"/>
  <c r="C57" i="3"/>
  <c r="C85" i="3"/>
  <c r="C69" i="3"/>
  <c r="C87" i="3"/>
  <c r="C64" i="3"/>
  <c r="C40" i="3"/>
  <c r="C35" i="3"/>
  <c r="C56" i="1"/>
  <c r="C36" i="1"/>
  <c r="C49" i="1"/>
  <c r="C60" i="1"/>
  <c r="C82" i="1"/>
  <c r="C89" i="1"/>
  <c r="C93" i="1"/>
  <c r="C102" i="1"/>
  <c r="C84" i="1"/>
  <c r="B37" i="3"/>
  <c r="C36" i="3"/>
  <c r="B36" i="1"/>
  <c r="B187" i="3"/>
  <c r="B111" i="3"/>
  <c r="A111" i="3"/>
  <c r="B110" i="3"/>
  <c r="A110" i="3"/>
  <c r="B109" i="3"/>
  <c r="A109" i="3"/>
  <c r="B66" i="3"/>
  <c r="A66" i="3"/>
  <c r="B51" i="3"/>
  <c r="A51" i="3"/>
  <c r="B50" i="3"/>
  <c r="A50" i="3"/>
  <c r="B201" i="3"/>
  <c r="B200" i="3"/>
  <c r="B194" i="3"/>
  <c r="A194" i="3"/>
  <c r="B193" i="3"/>
  <c r="A193" i="3"/>
  <c r="B192" i="3"/>
  <c r="A192" i="3"/>
  <c r="B191" i="3"/>
  <c r="A191" i="3"/>
  <c r="B190" i="3"/>
  <c r="B186" i="3"/>
  <c r="A186" i="3"/>
  <c r="A183" i="3"/>
  <c r="A181" i="3"/>
  <c r="B180" i="3"/>
  <c r="A180" i="3"/>
  <c r="B179" i="3"/>
  <c r="A179" i="3"/>
  <c r="A177" i="3"/>
  <c r="C176" i="3"/>
  <c r="B176" i="3"/>
  <c r="A176" i="3"/>
  <c r="C175" i="3"/>
  <c r="B175" i="3"/>
  <c r="A175" i="3"/>
  <c r="A173" i="3"/>
  <c r="B172" i="3"/>
  <c r="A172" i="3"/>
  <c r="C171" i="3"/>
  <c r="B171" i="3"/>
  <c r="A171" i="3"/>
  <c r="C170" i="3"/>
  <c r="B170" i="3"/>
  <c r="A170" i="3"/>
  <c r="A167" i="3"/>
  <c r="A165" i="3"/>
  <c r="B164" i="3"/>
  <c r="B163" i="3"/>
  <c r="A163" i="3"/>
  <c r="A161" i="3"/>
  <c r="B160" i="3"/>
  <c r="A160" i="3"/>
  <c r="B159" i="3"/>
  <c r="A159" i="3"/>
  <c r="A157" i="3"/>
  <c r="B156" i="3"/>
  <c r="A156" i="3"/>
  <c r="B155" i="3"/>
  <c r="A155" i="3"/>
  <c r="A153" i="3"/>
  <c r="B152" i="3"/>
  <c r="A152" i="3"/>
  <c r="B151" i="3"/>
  <c r="B150" i="3"/>
  <c r="A150" i="3"/>
  <c r="A148" i="3"/>
  <c r="B147" i="3"/>
  <c r="A147" i="3"/>
  <c r="C146" i="3"/>
  <c r="B146" i="3"/>
  <c r="A146" i="3"/>
  <c r="C145" i="3"/>
  <c r="B145" i="3"/>
  <c r="A145" i="3"/>
  <c r="B144" i="3"/>
  <c r="A144" i="3"/>
  <c r="A142" i="3"/>
  <c r="A141" i="3"/>
  <c r="A139" i="3"/>
  <c r="B138" i="3"/>
  <c r="A138" i="3"/>
  <c r="B137" i="3"/>
  <c r="A137" i="3"/>
  <c r="B136" i="3"/>
  <c r="A136" i="3"/>
  <c r="C135" i="3"/>
  <c r="B135" i="3"/>
  <c r="A135" i="3"/>
  <c r="C134" i="3"/>
  <c r="B134" i="3"/>
  <c r="A134" i="3"/>
  <c r="C133" i="3"/>
  <c r="B133" i="3"/>
  <c r="A131" i="3"/>
  <c r="G129" i="3"/>
  <c r="G128" i="3"/>
  <c r="B125" i="3"/>
  <c r="A125" i="3"/>
  <c r="B124" i="3"/>
  <c r="A124" i="3"/>
  <c r="A119" i="3"/>
  <c r="B118" i="3"/>
  <c r="A118" i="3"/>
  <c r="B117" i="3"/>
  <c r="A117" i="3"/>
  <c r="B116" i="3"/>
  <c r="A116" i="3"/>
  <c r="B115" i="3"/>
  <c r="A115" i="3"/>
  <c r="B114" i="3"/>
  <c r="A114" i="3"/>
  <c r="A112" i="3"/>
  <c r="C108" i="3"/>
  <c r="B108" i="3"/>
  <c r="A108" i="3"/>
  <c r="C107" i="3"/>
  <c r="B107" i="3"/>
  <c r="A107" i="3"/>
  <c r="C106" i="3"/>
  <c r="B106" i="3"/>
  <c r="A106" i="3"/>
  <c r="B105" i="3"/>
  <c r="A105" i="3"/>
  <c r="C99" i="3"/>
  <c r="B99" i="3"/>
  <c r="A99" i="3"/>
  <c r="C98" i="3"/>
  <c r="B98" i="3"/>
  <c r="A98" i="3"/>
  <c r="B97" i="3"/>
  <c r="A97" i="3"/>
  <c r="B96" i="3"/>
  <c r="A96" i="3"/>
  <c r="A94" i="3"/>
  <c r="C93" i="3"/>
  <c r="B93" i="3"/>
  <c r="A93" i="3"/>
  <c r="B92" i="3"/>
  <c r="A92" i="3"/>
  <c r="A90" i="3"/>
  <c r="B89" i="3"/>
  <c r="A89" i="3"/>
  <c r="C88" i="3"/>
  <c r="A88" i="3"/>
  <c r="B87" i="3"/>
  <c r="A87" i="3"/>
  <c r="C86" i="3"/>
  <c r="B86" i="3"/>
  <c r="A86" i="3"/>
  <c r="A85" i="3"/>
  <c r="A83" i="3"/>
  <c r="A80" i="3"/>
  <c r="B79" i="3"/>
  <c r="B78" i="3"/>
  <c r="A78" i="3"/>
  <c r="A76" i="3"/>
  <c r="C70" i="3"/>
  <c r="B70" i="3"/>
  <c r="A70" i="3"/>
  <c r="B69" i="3"/>
  <c r="A69" i="3"/>
  <c r="C65" i="3"/>
  <c r="B65" i="3"/>
  <c r="A65" i="3"/>
  <c r="B64" i="3"/>
  <c r="A64" i="3"/>
  <c r="A62" i="3"/>
  <c r="B60" i="3"/>
  <c r="A60" i="3"/>
  <c r="C59" i="3"/>
  <c r="B59" i="3"/>
  <c r="A59" i="3"/>
  <c r="C58" i="3"/>
  <c r="B58" i="3"/>
  <c r="A58" i="3"/>
  <c r="B57" i="3"/>
  <c r="A57" i="3"/>
  <c r="B44" i="3"/>
  <c r="A44" i="3"/>
  <c r="B43" i="3"/>
  <c r="A43" i="3"/>
  <c r="A42" i="3"/>
  <c r="C41" i="3"/>
  <c r="B41" i="3"/>
  <c r="A41" i="3"/>
  <c r="B40" i="3"/>
  <c r="A40" i="3"/>
  <c r="C37" i="3"/>
  <c r="A37" i="3"/>
  <c r="B36" i="3"/>
  <c r="A36" i="3"/>
  <c r="B35" i="3"/>
  <c r="A35" i="3"/>
  <c r="A33" i="3"/>
  <c r="A30" i="3"/>
  <c r="D8" i="3"/>
  <c r="E4" i="5"/>
  <c r="D4" i="5"/>
  <c r="E5" i="5"/>
  <c r="D5" i="5"/>
  <c r="G8" i="1"/>
  <c r="D8" i="1"/>
  <c r="B189" i="1"/>
  <c r="A189" i="1"/>
  <c r="B188" i="1"/>
  <c r="A188" i="1"/>
  <c r="B187" i="1"/>
  <c r="A187" i="1"/>
  <c r="A186" i="1"/>
  <c r="B185" i="1"/>
  <c r="A182" i="1"/>
  <c r="B181" i="1"/>
  <c r="A181" i="1"/>
  <c r="B175" i="1"/>
  <c r="A175" i="1"/>
  <c r="B174" i="1"/>
  <c r="A174" i="1"/>
  <c r="B196" i="1"/>
  <c r="B195" i="1"/>
  <c r="A162" i="1"/>
  <c r="C127" i="1"/>
  <c r="C171" i="1"/>
  <c r="B171" i="1"/>
  <c r="A171" i="1"/>
  <c r="B170" i="1"/>
  <c r="A170" i="1"/>
  <c r="B167" i="1"/>
  <c r="A167" i="1"/>
  <c r="C166" i="1"/>
  <c r="B166" i="1"/>
  <c r="A166" i="1"/>
  <c r="B165" i="1"/>
  <c r="A165" i="1"/>
  <c r="B159" i="1"/>
  <c r="A159" i="1"/>
  <c r="B158" i="1"/>
  <c r="B157" i="1"/>
  <c r="A157" i="1"/>
  <c r="B154" i="1"/>
  <c r="A154" i="1"/>
  <c r="B153" i="1"/>
  <c r="A153" i="1"/>
  <c r="B150" i="1"/>
  <c r="A150" i="1"/>
  <c r="B149" i="1"/>
  <c r="A149" i="1"/>
  <c r="B146" i="1"/>
  <c r="A146" i="1"/>
  <c r="B145" i="1"/>
  <c r="B144" i="1"/>
  <c r="A144" i="1"/>
  <c r="B141" i="1"/>
  <c r="A141" i="1"/>
  <c r="C140" i="1"/>
  <c r="B140" i="1"/>
  <c r="A140" i="1"/>
  <c r="C139" i="1"/>
  <c r="B139" i="1"/>
  <c r="A139" i="1"/>
  <c r="A138" i="1"/>
  <c r="A135" i="1"/>
  <c r="B132" i="1"/>
  <c r="A132" i="1"/>
  <c r="B131" i="1"/>
  <c r="A131" i="1"/>
  <c r="B130" i="1"/>
  <c r="A130" i="1"/>
  <c r="C129" i="1"/>
  <c r="B129" i="1"/>
  <c r="A129" i="1"/>
  <c r="C128" i="1"/>
  <c r="B128" i="1"/>
  <c r="A128" i="1"/>
  <c r="B127" i="1"/>
  <c r="A119" i="1"/>
  <c r="B118" i="1"/>
  <c r="A118" i="1"/>
  <c r="B112" i="1"/>
  <c r="B111" i="1"/>
  <c r="A111" i="1"/>
  <c r="B110" i="1"/>
  <c r="A110" i="1"/>
  <c r="A109" i="1"/>
  <c r="B108" i="1"/>
  <c r="A108" i="1"/>
  <c r="C105" i="1"/>
  <c r="B105" i="1"/>
  <c r="A105" i="1"/>
  <c r="C104" i="1"/>
  <c r="B104" i="1"/>
  <c r="A104" i="1"/>
  <c r="C103" i="1"/>
  <c r="B103" i="1"/>
  <c r="A103" i="1"/>
  <c r="B102" i="1"/>
  <c r="A102" i="1"/>
  <c r="B95" i="1"/>
  <c r="B96" i="1"/>
  <c r="C96" i="1"/>
  <c r="A96" i="1"/>
  <c r="C95" i="1"/>
  <c r="A95" i="1"/>
  <c r="B94" i="1"/>
  <c r="A94" i="1"/>
  <c r="B93" i="1"/>
  <c r="A93" i="1"/>
  <c r="C90" i="1"/>
  <c r="A90" i="1"/>
  <c r="B89" i="1"/>
  <c r="A89" i="1"/>
  <c r="C85" i="1"/>
  <c r="B85" i="1"/>
  <c r="A85" i="1"/>
  <c r="A84" i="1"/>
  <c r="B86" i="1"/>
  <c r="A86" i="1"/>
  <c r="C83" i="1"/>
  <c r="B83" i="1"/>
  <c r="A83" i="1"/>
  <c r="A82" i="1"/>
  <c r="A80" i="1"/>
  <c r="A76" i="1"/>
  <c r="C74" i="1"/>
  <c r="B74" i="1"/>
  <c r="A74" i="1"/>
  <c r="B73" i="1"/>
  <c r="B70" i="1"/>
  <c r="B69" i="1"/>
  <c r="A69" i="1"/>
  <c r="B66" i="1"/>
  <c r="B65" i="1"/>
  <c r="A66" i="1"/>
  <c r="A65" i="1"/>
  <c r="B64" i="1"/>
  <c r="A64" i="1"/>
  <c r="C61" i="1"/>
  <c r="B61" i="1"/>
  <c r="A61" i="1"/>
  <c r="B60" i="1"/>
  <c r="A60" i="1"/>
  <c r="C57" i="1"/>
  <c r="B57" i="1"/>
  <c r="A57" i="1"/>
  <c r="B56" i="1"/>
  <c r="A56" i="1"/>
  <c r="B52" i="1"/>
  <c r="A52" i="1"/>
  <c r="B51" i="1"/>
  <c r="A51" i="1"/>
  <c r="C50" i="1"/>
  <c r="B50" i="1"/>
  <c r="A50" i="1"/>
  <c r="A49" i="1"/>
  <c r="B40" i="1"/>
  <c r="A40" i="1"/>
  <c r="B39" i="1"/>
  <c r="A39" i="1"/>
  <c r="B38" i="1"/>
  <c r="A38" i="1"/>
  <c r="C37" i="1"/>
  <c r="A37" i="1"/>
  <c r="A36" i="1"/>
  <c r="G36" i="1"/>
  <c r="G37" i="1"/>
  <c r="G38" i="1"/>
  <c r="G39" i="1"/>
  <c r="G40" i="1"/>
  <c r="A62" i="1"/>
  <c r="A77" i="1"/>
  <c r="A87" i="1"/>
  <c r="A91" i="1"/>
  <c r="A106" i="1"/>
  <c r="A113" i="1"/>
  <c r="A125" i="1"/>
  <c r="A133" i="1"/>
  <c r="A136" i="1"/>
  <c r="A142" i="1"/>
  <c r="A147" i="1"/>
  <c r="A151" i="1"/>
  <c r="A155" i="1"/>
  <c r="A160" i="1"/>
  <c r="A168" i="1"/>
  <c r="A172" i="1"/>
  <c r="A176" i="1"/>
  <c r="C33" i="1"/>
  <c r="A33" i="1"/>
  <c r="B31" i="1"/>
  <c r="A31" i="1"/>
  <c r="A115" i="1"/>
  <c r="A99" i="1"/>
  <c r="A79" i="1"/>
  <c r="A46" i="1"/>
  <c r="A54" i="3"/>
  <c r="A82" i="3"/>
  <c r="A197" i="3"/>
  <c r="A121" i="3"/>
  <c r="A192" i="1"/>
  <c r="A102" i="3"/>
  <c r="A28" i="4"/>
  <c r="A26" i="1"/>
  <c r="A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Lotte Kjærgaard</author>
    <author>Patrick Jørgensen</author>
  </authors>
  <commentList>
    <comment ref="A8" authorId="0" shapeId="0" xr:uid="{4A3FED21-905C-470D-AE71-9655E8B58425}">
      <text>
        <r>
          <rPr>
            <sz val="9"/>
            <color indexed="81"/>
            <rFont val="Tahoma"/>
            <family val="2"/>
          </rPr>
          <t>Der refereres til krav i henholdsvis ”Svanemærkning af renoveringer, version 1.3” og ”Svanemærkning af huse lejligheder, skoler og daginstitutioner, version 3.8”.</t>
        </r>
      </text>
    </comment>
    <comment ref="A10" authorId="0" shapeId="0" xr:uid="{AF4D80A5-4E48-4DC5-9089-93341C18ADCF}">
      <text>
        <r>
          <rPr>
            <sz val="9"/>
            <color indexed="81"/>
            <rFont val="Tahoma"/>
            <family val="2"/>
          </rPr>
          <t>DGNB-kravene er fastlagt jf. manualen "DGNB-System Denmark, Bæredygtighedscertificering af Nybyggeri og omfattende renoveringer. Version 2020”.</t>
        </r>
      </text>
    </comment>
    <comment ref="A13" authorId="1" shapeId="0" xr:uid="{EC99C6C8-690E-49EA-9F30-084DF9DC5189}">
      <text>
        <r>
          <rPr>
            <b/>
            <sz val="9"/>
            <color indexed="81"/>
            <rFont val="Tahoma"/>
            <family val="2"/>
          </rPr>
          <t xml:space="preserve">Krav til sølv certificering: minimum 50 % </t>
        </r>
      </text>
    </comment>
    <comment ref="A14" authorId="1" shapeId="0" xr:uid="{86723B2F-46B0-4178-9160-F6BB2A9745C4}">
      <text>
        <r>
          <rPr>
            <b/>
            <sz val="9"/>
            <color indexed="81"/>
            <rFont val="Tahoma"/>
            <family val="2"/>
          </rPr>
          <t>Krav til sølv certificering: 
minimum 35 %</t>
        </r>
        <r>
          <rPr>
            <sz val="9"/>
            <color indexed="81"/>
            <rFont val="Tahoma"/>
            <family val="2"/>
          </rPr>
          <t xml:space="preserve">
</t>
        </r>
      </text>
    </comment>
    <comment ref="A15" authorId="1" shapeId="0" xr:uid="{3676D66B-3FD4-4807-BAC9-C23D0FE0CEA9}">
      <text>
        <r>
          <rPr>
            <b/>
            <sz val="9"/>
            <color indexed="81"/>
            <rFont val="Tahoma"/>
            <family val="2"/>
          </rPr>
          <t>Krav til sølv certificering: 
minimum 35 %</t>
        </r>
        <r>
          <rPr>
            <sz val="9"/>
            <color indexed="81"/>
            <rFont val="Tahoma"/>
            <family val="2"/>
          </rPr>
          <t xml:space="preserve">
</t>
        </r>
      </text>
    </comment>
    <comment ref="A16" authorId="1" shapeId="0" xr:uid="{F8D09CB9-72F2-41B4-AE28-571F5CC7F10A}">
      <text>
        <r>
          <rPr>
            <b/>
            <sz val="9"/>
            <color indexed="81"/>
            <rFont val="Tahoma"/>
            <family val="2"/>
          </rPr>
          <t>Krav til sølv certificering: 
minimum 35 %</t>
        </r>
        <r>
          <rPr>
            <sz val="9"/>
            <color indexed="81"/>
            <rFont val="Tahoma"/>
            <family val="2"/>
          </rPr>
          <t xml:space="preserve">
</t>
        </r>
      </text>
    </comment>
    <comment ref="A17" authorId="1" shapeId="0" xr:uid="{7E1A470A-1E45-4039-8A8D-13FBABAEE485}">
      <text>
        <r>
          <rPr>
            <b/>
            <sz val="9"/>
            <color indexed="81"/>
            <rFont val="Tahoma"/>
            <family val="2"/>
          </rPr>
          <t>Krav til sølv certificering: 
minimum 35 %</t>
        </r>
        <r>
          <rPr>
            <sz val="9"/>
            <color indexed="81"/>
            <rFont val="Tahoma"/>
            <family val="2"/>
          </rPr>
          <t xml:space="preserve">
</t>
        </r>
      </text>
    </comment>
    <comment ref="A18" authorId="1" shapeId="0" xr:uid="{62E0A248-6E81-4D5A-932C-1690D73DFF08}">
      <text>
        <r>
          <rPr>
            <b/>
            <sz val="9"/>
            <color indexed="81"/>
            <rFont val="Tahoma"/>
            <family val="2"/>
          </rPr>
          <t>Krav til sølv certificering: 
minimum 35 %</t>
        </r>
        <r>
          <rPr>
            <sz val="9"/>
            <color indexed="81"/>
            <rFont val="Tahoma"/>
            <family val="2"/>
          </rPr>
          <t xml:space="preserve">
</t>
        </r>
      </text>
    </comment>
    <comment ref="D30" authorId="1" shapeId="0" xr:uid="{35162CAA-834D-4D3B-86B6-7E5A688A7219}">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t>
        </r>
        <r>
          <rPr>
            <b/>
            <sz val="9"/>
            <color indexed="81"/>
            <rFont val="Tahoma"/>
            <family val="2"/>
          </rPr>
          <t xml:space="preserve"> </t>
        </r>
        <r>
          <rPr>
            <sz val="9"/>
            <color indexed="81"/>
            <rFont val="Tahoma"/>
            <family val="2"/>
          </rPr>
          <t>Ligeså fra skema B til skema C.</t>
        </r>
      </text>
    </comment>
    <comment ref="D35" authorId="1" shapeId="0" xr:uid="{7525F9C7-B7B9-40B7-A226-5C298B2D5C8F}">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t>
        </r>
        <r>
          <rPr>
            <b/>
            <sz val="9"/>
            <color indexed="81"/>
            <rFont val="Tahoma"/>
            <family val="2"/>
          </rPr>
          <t xml:space="preserve"> </t>
        </r>
        <r>
          <rPr>
            <sz val="9"/>
            <color indexed="81"/>
            <rFont val="Tahoma"/>
            <family val="2"/>
          </rPr>
          <t xml:space="preserve"> Ligeså fra skema B til skema C.</t>
        </r>
      </text>
    </comment>
    <comment ref="B37" authorId="1" shapeId="0" xr:uid="{2A36A7D6-9ABA-480E-869C-A9F13B483739}">
      <text>
        <r>
          <rPr>
            <sz val="9"/>
            <color indexed="81"/>
            <rFont val="Tahoma"/>
            <family val="2"/>
          </rPr>
          <t xml:space="preserve">Der er udarbejdet en plan for måling og overvågning af de tekniske installationer, hvor det er sikret, at der er opsat tilstrækkeligt antal målere til at funktionen af installationerne kan testes. Alle anlægsdele underkastes en funktionsafprøvning iht. Bygningsreglementets krav.
</t>
        </r>
      </text>
    </comment>
    <comment ref="B38" authorId="1" shapeId="0" xr:uid="{505061EC-4EC1-4D48-A589-56ED60E4A411}">
      <text>
        <r>
          <rPr>
            <sz val="9"/>
            <color indexed="81"/>
            <rFont val="Tahoma"/>
            <family val="2"/>
          </rPr>
          <t>Kravet skal medføre energistyring og energioptimeret adfærd ved overvågning af forbrug</t>
        </r>
      </text>
    </comment>
    <comment ref="B39" authorId="1" shapeId="0" xr:uid="{181C9A5F-10B2-42C9-8D4A-80EE2919340C}">
      <text>
        <r>
          <rPr>
            <sz val="9"/>
            <color indexed="81"/>
            <rFont val="Tahoma"/>
            <family val="2"/>
          </rPr>
          <t>Målerkonfigurationer skal kunne understøtte en efterprøvning af energirammeberegningen.
Måling af vand: der installeres målere til måling af forbruget af koldt vand i den enkelte bolig. Ved renovering af eksisterende brugsvandsinstallationer ved modernisering af køkken og bad, installeres individuelle varmtvandsmålere. Der skal installeres individuelle koldtvandsmålere, hvis antallet af koldtvandsmålere kan begrænses til 2 pr. boligenhed. Hvis der i byggesagen dispenseres for bygningsreglementets krav om varmtvandsmålere pga. tekniske udfordringer eller af rentabilitetshensyn, som er sammenlignelige med koldtvandsinstallationerne, bortfalder kravet til måling af koldt vand.</t>
        </r>
      </text>
    </comment>
    <comment ref="B40" authorId="1" shapeId="0" xr:uid="{1930401D-6D10-433C-A4DC-A7D54A7A8C76}">
      <text>
        <r>
          <rPr>
            <sz val="9"/>
            <color indexed="81"/>
            <rFont val="Tahoma"/>
            <family val="2"/>
          </rPr>
          <t>Data skal kunne eksporteres til bygherres energistyringssystem via en intern netværksforbundet opsamlingslogger eller trådløse systemer med mindre, det er i strid med ejerforhold/GDPR-regler.</t>
        </r>
      </text>
    </comment>
    <comment ref="D42" authorId="1" shapeId="0" xr:uid="{2C7D8885-13DF-4EFC-9123-673D8D703E27}">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  Ligeså fra skema B til skema C.</t>
        </r>
      </text>
    </comment>
    <comment ref="B43" authorId="1" shapeId="0" xr:uid="{52769BEA-98C1-455D-9A2B-D1AA35CE1433}">
      <text>
        <r>
          <rPr>
            <sz val="9"/>
            <color indexed="81"/>
            <rFont val="Tahoma"/>
            <family val="2"/>
          </rPr>
          <t>Kravet gælder også byggerier med varmeeffektbehov under 250 kW (grænser om lovmæssig tilsluting jf. Tilslutningsbekendtgørelsen) I særlige tilfælde ved mindre eller midlertidigt byggeri med effektbehov under 250kW, er anvendelse af andre varmeformer mulig, i form af vedvarende energianlæg. Der kan i disse tilfælde søges om dispensation fra kravet og eventuel fritagelse for tilslutningspligten hos varmemyndigheden. For yderligere vejledning kan myndigheden kontaktes: 
Københavns Kommune
Teknik- og Miljøforvaltningen
Bygge-, Parkerings- og Miljømyndighed
Telefon: +45 21 70 26 50
Mail: virkmiljoe@tmf.dk</t>
        </r>
      </text>
    </comment>
    <comment ref="D48" authorId="1" shapeId="0" xr:uid="{62CE8A86-D043-4526-9D38-BAD21313BA2B}">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skemaB.  Ligeså fra skema B til skema C.</t>
        </r>
      </text>
    </comment>
    <comment ref="D55" authorId="1" shapeId="0" xr:uid="{64D4BCC9-568A-499D-9146-B8786587A864}">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  Ligeså fra skema B til skema C.</t>
        </r>
      </text>
    </comment>
    <comment ref="D59" authorId="1" shapeId="0" xr:uid="{23C7781C-FFFD-4D99-A464-D83D52B16742}">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  Ligeså fra skema B til skema C.</t>
        </r>
      </text>
    </comment>
    <comment ref="B61" authorId="1" shapeId="0" xr:uid="{F0B3CFE4-9DB7-48F9-A826-F28376F3F5C6}">
      <text>
        <r>
          <rPr>
            <sz val="9"/>
            <color indexed="81"/>
            <rFont val="Tahoma"/>
            <family val="2"/>
          </rPr>
          <t>Kravet reduceres til 40 point, hvis det kan dokumenteres at fast inventar (f.eks. skabselementer) ikke er en del af entreprisen, eller brug af certificeret fast inventar kan dokumenteres at ville fordyre projektet væsentligt.</t>
        </r>
      </text>
    </comment>
    <comment ref="D63" authorId="1" shapeId="0" xr:uid="{EB05AC88-E834-4A9E-8246-03FBB75F3445}">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  Ligeså fra skema B til skema C.</t>
        </r>
      </text>
    </comment>
    <comment ref="D68" authorId="1" shapeId="0" xr:uid="{DE126B79-7970-400A-BDC8-F3F7911E464D}">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  Ligeså fra skema B til skema C.</t>
        </r>
      </text>
    </comment>
    <comment ref="B70" authorId="1" shapeId="0" xr:uid="{59AD10B2-1526-46B6-9BC9-81A820DF090C}">
      <text>
        <r>
          <rPr>
            <sz val="9"/>
            <color indexed="81"/>
            <rFont val="Tahoma"/>
            <family val="2"/>
          </rPr>
          <t>Ved renovering af bevaringsværdigt byggeri, hvor Københavns Kommune stiller krav til arkitektur, vægter krav til arkitektur over vedligeholdelses- og rengøringsvenlighed</t>
        </r>
      </text>
    </comment>
    <comment ref="D72" authorId="1" shapeId="0" xr:uid="{CDE643FD-56CD-4757-BBB6-7D0C8FE6343B}">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  Ligeså fra skema B til skema C.</t>
        </r>
      </text>
    </comment>
    <comment ref="D81" authorId="1" shapeId="0" xr:uid="{8BA598A9-23E4-4438-8A4E-339DE4CAE89B}">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  Ligeså fra skema B til skema C.</t>
        </r>
      </text>
    </comment>
    <comment ref="B83" authorId="1" shapeId="0" xr:uid="{D4193269-F901-47FB-A7D6-6DC1E83E6018}">
      <text>
        <r>
          <rPr>
            <sz val="9"/>
            <color indexed="81"/>
            <rFont val="Tahoma"/>
            <family val="2"/>
          </rPr>
          <t xml:space="preserve">Kravet om 90 point reduceres i følgende tilfælde, hvor der skal opnås det højst mulige antal point og som minimum 40 point:
- Krav om LAR bortfalder, hvis byggeriet er beliggende i et område, der er separatkloakeret eller er planlagt separatkloakeret, jf. kommunens gældende spildevandsplan.
- Krav om opsamling og anvendelse af regnvand bortfalder hvor det jf. lovgivningen ikke er tilladt. Dette gælder f.eks. i bygninger med offentlig adgang, i institutioner for børn under 6 år, samt plejehjem og andre institutioner for særligt følsomme grupper.
- Krav om tilbageholdelse af regnvand på tage bortfalder, hvis tagarealer skal anvendes til ophold (f.eks. legeplads) eller tekniske installationer (herunder vedvarende energi).
Herudover kan krav om LAR, opsamling og anvendelse af regnvand og tilbageholdelse af regnvand på tage bortfalde, hvis entreprenør, rådgiver eller DGNB-auditor:
- dokumenterer tekniske udfordringer med løsningerne (f.eks. pladsmangel og geologiske forhold) og/eller
- har udført anlægsøkonomiske beregninger, der viser, at løsningerne væsentligt fordyrer projektet (beregning skal medtage reduceret tilslutningsbidrag/refusion af tilslutningsbidrag). Herunder kan inddrages hensyn til rentabilitet ved brug af en rentabilitetsfaktor, som tager højde for lånets ydelse og dermed for den afledte huslejekonsekvens. De anlægsøkonomiske beregninger holdes op mod en beregning af udgifter til afledning og rensning af regnvandet, der viser besparelsen for samfundet. 
</t>
        </r>
      </text>
    </comment>
    <comment ref="B84" authorId="0" shapeId="0" xr:uid="{28084533-2865-435B-9BDB-E1D1D0824AEB}">
      <text>
        <r>
          <rPr>
            <b/>
            <sz val="9"/>
            <color indexed="81"/>
            <rFont val="Tahoma"/>
            <family val="2"/>
          </rPr>
          <t>Lotte Kjærgaard:</t>
        </r>
        <r>
          <rPr>
            <sz val="9"/>
            <color indexed="81"/>
            <rFont val="Tahoma"/>
            <family val="2"/>
          </rPr>
          <t xml:space="preserve">
kravet gælder ved LAR projekter</t>
        </r>
      </text>
    </comment>
    <comment ref="B85" authorId="0" shapeId="0" xr:uid="{D67ACA9F-E3B5-4321-B914-8154097A7593}">
      <text>
        <r>
          <rPr>
            <sz val="9"/>
            <color indexed="81"/>
            <rFont val="Tahoma"/>
            <family val="2"/>
          </rPr>
          <t>Kravet gælder, ved LAR-projekter.</t>
        </r>
      </text>
    </comment>
    <comment ref="B86" authorId="1" shapeId="0" xr:uid="{198CAF58-A236-460B-B4D8-1DC9518FBF07}">
      <text>
        <r>
          <rPr>
            <sz val="9"/>
            <color indexed="81"/>
            <rFont val="Tahoma"/>
            <family val="2"/>
          </rPr>
          <t>Opsamling og brug af regnvand og LAR skal prioriteres over tilbageholdelse af regnvand på tage.</t>
        </r>
      </text>
    </comment>
    <comment ref="D88" authorId="1" shapeId="0" xr:uid="{741CB18D-FB61-4862-9DE7-684C93191F8E}">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  Ligeså fra skema B til skema C.</t>
        </r>
      </text>
    </comment>
    <comment ref="D92" authorId="1" shapeId="0" xr:uid="{04046B55-F2B2-4864-A685-6807BD7350D7}">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  Ligeså fra skema B til skema C.</t>
        </r>
      </text>
    </comment>
    <comment ref="B96" authorId="0" shapeId="0" xr:uid="{F035C0C6-73A7-4442-8779-2BB79BDD3918}">
      <text>
        <r>
          <rPr>
            <sz val="9"/>
            <color indexed="81"/>
            <rFont val="Tahoma"/>
            <family val="2"/>
          </rPr>
          <t xml:space="preserve">Følgende tiltag, som reducerer risiko, implementeres ved bluespots:
1) Beskyttelse mod skadelige indtrængen af regnvand skal ske ved etablering af barrierer, der er mindst 10 cm høje f.eks. ved udvendige kældertrapper, lyskasser, døre i stueplan m.m. hvor der kan skybrudssikres med afløb og opkanter eller terrænregulering, i det omfang det er muligt af hensyn til boligens niveaufri adgang for borgere med særlige behov.
2) Indtrængen af opstigende spildevand til ejendomme gennem kloaksystemet skal forhindres ved at etablere pumpebrønd eller højvandslukke. 
En pumpebrønd sikrer, at toiletter kan anvendes under skybrud og anbefales til plejehjem, småbørnsinstitutioner og lign.
Det anbefales at fastlægge risikograd for skybrudssikring ved hjælp af http://kkkort/spatialmap?profile=klima
</t>
        </r>
      </text>
    </comment>
    <comment ref="D101" authorId="1" shapeId="0" xr:uid="{461EE563-3DF1-4A22-B8F0-9F6A037AB3B2}">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  Ligeså fra skema B til skema C.</t>
        </r>
      </text>
    </comment>
    <comment ref="B103" authorId="0" shapeId="0" xr:uid="{91D221B9-77C1-48DA-80C2-85BA3D1A0592}">
      <text>
        <r>
          <rPr>
            <sz val="9"/>
            <color indexed="81"/>
            <rFont val="Tahoma"/>
            <family val="2"/>
          </rPr>
          <t>Planerne over indretningen af byggepladsen skal indeholde angivelse af hvilke 
affaldsfraktioner, der kildesorteres i på pladsen, hvordan affaldet opbevares, og hvor 
affaldscontainerne er placeret.</t>
        </r>
      </text>
    </comment>
    <comment ref="D107" authorId="1" shapeId="0" xr:uid="{BD330B64-C0EC-419E-8F25-6497CE930F48}">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  Ligeså fra skema B til skema C.</t>
        </r>
      </text>
    </comment>
    <comment ref="B109" authorId="0" shapeId="0" xr:uid="{32B963AA-BE29-4122-AC9A-1C5CD6FA676E}">
      <text>
        <r>
          <rPr>
            <sz val="9"/>
            <color indexed="81"/>
            <rFont val="Tahoma"/>
            <family val="2"/>
          </rPr>
          <t xml:space="preserve">Kravet gælder boliger herunder botilbud og plejeboliger. Sorteringsmulighed kan etableres i køkken, entré eller lignende. Det er frivilligt, om der installeres affaldssorteringsbeholdere eller afsættes plads til at kunne sortere i de 5 fraktioner.  
</t>
        </r>
      </text>
    </comment>
    <comment ref="B110" authorId="0" shapeId="0" xr:uid="{BF293149-5F6E-4D18-BFA9-7BCCDB988B03}">
      <text>
        <r>
          <rPr>
            <sz val="9"/>
            <color indexed="81"/>
            <rFont val="Tahoma"/>
            <family val="2"/>
          </rPr>
          <t xml:space="preserve">Pladsen afsættes til store affaldsemner som storskrald, træ til genanvendelse og stort elektronik, herunder kølemøbler. Den plads der afsættes, vil hver gang kræve en konkret vurdering afhængig af antallet af boliger, stedets beskaffenhed mv. Tilmelding til ordning for storskrald sker via NEM Affaldsservice, https://nemaffaldsservice.kk.dk/ 
</t>
        </r>
      </text>
    </comment>
    <comment ref="B111" authorId="0" shapeId="0" xr:uid="{4EF8AB4A-6CA6-4708-87A4-1F7D3B2A21D3}">
      <text>
        <r>
          <rPr>
            <sz val="9"/>
            <color indexed="81"/>
            <rFont val="Tahoma"/>
            <family val="2"/>
          </rPr>
          <t>Læs mere om bytteordningen på                                 www.kk.dk/affald/bytteordningen</t>
        </r>
      </text>
    </comment>
    <comment ref="B112" authorId="0" shapeId="0" xr:uid="{9052F191-781D-4762-8C57-04C073EA9450}">
      <text>
        <r>
          <rPr>
            <sz val="9"/>
            <color indexed="81"/>
            <rFont val="Tahoma"/>
            <family val="2"/>
          </rPr>
          <t xml:space="preserve">Alternativt skal affald fra grønne arealer opsamles i haveaffaldsbeholdere. Beholder fås via NEM Affaldsservice, https://nemaffaldsservice.kk.dk/ </t>
        </r>
      </text>
    </comment>
    <comment ref="D117" authorId="1" shapeId="0" xr:uid="{7DCC4C08-B29B-4B31-AF08-FEEB9E8C2B52}">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  Ligeså fra skema B til skema C.</t>
        </r>
      </text>
    </comment>
    <comment ref="B167" authorId="1" shapeId="0" xr:uid="{17B0BAA1-F6D9-4A2B-AB1A-3EEDFDE9517C}">
      <text>
        <r>
          <rPr>
            <sz val="9"/>
            <color indexed="81"/>
            <rFont val="Tahoma"/>
            <family val="2"/>
          </rPr>
          <t xml:space="preserve">
- Krav om LAR bortfalder, hvis byggeriet er beliggende i et område, der er separatkloakeret eller er planlagt separatkloakeret, jf. kommunens gældende spildevandsplan.
- Krav om opsamling og anvendelse af regnvand bortfalder hvor det jf. lovgivningen ikke er tilladt. Dette gælder f.eks. i bygninger med offentlig adgang, i institutioner for børn under 6 år, samt plejehjem og andre institutioner for særligt følsomme grupper.
- Krav om tilbageholdelse af regnvand på tage bortfalder, hvis tagarealer skal anvendes til ophold (f.eks. legeplads) eller tekniske installationer (herunder vedvarende energi).
Herudover kan krav om LAR, opsamling og anvendelse af regnvand og tilbageholdelse af regnvand på tage bortfalde, hvis entreprenør, rådgiver eller DGNB-auditor:
- dokumenterer tekniske udfordringer med løsningerne (f.eks. pladsmangel og geologiske forhold) og/eller
- har udført anlægsøkonomiske beregninger, der viser, at løsningerne væsentligt fordyrer projektet (beregning skal medtage reduceret tilslutningsbidrag/refusion af tilslutningsbidrag). Herunder kan inddrages hensyn til rentabilitet ved brug af en rentabilitetsfaktor, som tager højde for lånets ydelse og dermed for den afledte huslejekonsekvens. De anlægsøkonomiske beregninger holdes op mod en beregning af udgifter til afledning og rensning af regnvandet, der viser besparelsen for samfundet.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Lotte Kjærgaard</author>
    <author>Patrick Jørgensen</author>
  </authors>
  <commentList>
    <comment ref="A8" authorId="0" shapeId="0" xr:uid="{6BAFFA80-60B2-4466-82A9-F83C113C8309}">
      <text>
        <r>
          <rPr>
            <sz val="9"/>
            <color indexed="81"/>
            <rFont val="Tahoma"/>
            <family val="2"/>
          </rPr>
          <t>Der refereres til krav i henholdsvis ”Svanemærkning af renoveringer, version 1.3” og ”Svanemærkning af huse lejligheder, skoler og daginstitutioner, version 3.8”.</t>
        </r>
      </text>
    </comment>
    <comment ref="A10" authorId="0" shapeId="0" xr:uid="{9543ACAD-6FB5-453C-BB1C-34B5CDB91653}">
      <text>
        <r>
          <rPr>
            <sz val="9"/>
            <color indexed="81"/>
            <rFont val="Tahoma"/>
            <family val="2"/>
          </rPr>
          <t>DGNB-kravene er fastlagt jf. manualen "DGNB-System Denmark, Bæredygtighedscertificering af Nybyggeri og omfattende renoveringer. Version 2020”.</t>
        </r>
      </text>
    </comment>
    <comment ref="A13" authorId="1" shapeId="0" xr:uid="{C1535F77-87F4-4AEE-8906-199A368513FA}">
      <text>
        <r>
          <rPr>
            <b/>
            <sz val="9"/>
            <color indexed="81"/>
            <rFont val="Tahoma"/>
            <family val="2"/>
          </rPr>
          <t xml:space="preserve">Krav til sølv certificering: minimum 50 % </t>
        </r>
      </text>
    </comment>
    <comment ref="A14" authorId="1" shapeId="0" xr:uid="{505A3788-0227-4E99-87EB-5619C11E4656}">
      <text>
        <r>
          <rPr>
            <b/>
            <sz val="9"/>
            <color indexed="81"/>
            <rFont val="Tahoma"/>
            <family val="2"/>
          </rPr>
          <t>Krav til sølv certificering: 
minimum 35 %</t>
        </r>
        <r>
          <rPr>
            <sz val="9"/>
            <color indexed="81"/>
            <rFont val="Tahoma"/>
            <family val="2"/>
          </rPr>
          <t xml:space="preserve">
</t>
        </r>
      </text>
    </comment>
    <comment ref="A15" authorId="1" shapeId="0" xr:uid="{87374B28-72AF-43BA-9115-4B80CBBC15D7}">
      <text>
        <r>
          <rPr>
            <b/>
            <sz val="9"/>
            <color indexed="81"/>
            <rFont val="Tahoma"/>
            <family val="2"/>
          </rPr>
          <t>Krav til sølv certificering: 
minimum 35 %</t>
        </r>
        <r>
          <rPr>
            <sz val="9"/>
            <color indexed="81"/>
            <rFont val="Tahoma"/>
            <family val="2"/>
          </rPr>
          <t xml:space="preserve">
</t>
        </r>
      </text>
    </comment>
    <comment ref="A16" authorId="1" shapeId="0" xr:uid="{5696DF97-829F-49FA-9E51-0CCE910D13A6}">
      <text>
        <r>
          <rPr>
            <b/>
            <sz val="9"/>
            <color indexed="81"/>
            <rFont val="Tahoma"/>
            <family val="2"/>
          </rPr>
          <t>Krav til sølv certificering: 
minimum 35 %</t>
        </r>
        <r>
          <rPr>
            <sz val="9"/>
            <color indexed="81"/>
            <rFont val="Tahoma"/>
            <family val="2"/>
          </rPr>
          <t xml:space="preserve">
</t>
        </r>
      </text>
    </comment>
    <comment ref="A17" authorId="1" shapeId="0" xr:uid="{AA45CD8F-E024-4AC1-913E-9F86C7C13CAC}">
      <text>
        <r>
          <rPr>
            <b/>
            <sz val="9"/>
            <color indexed="81"/>
            <rFont val="Tahoma"/>
            <family val="2"/>
          </rPr>
          <t>Krav til sølv certificering: 
minimum 35 %</t>
        </r>
        <r>
          <rPr>
            <sz val="9"/>
            <color indexed="81"/>
            <rFont val="Tahoma"/>
            <family val="2"/>
          </rPr>
          <t xml:space="preserve">
</t>
        </r>
      </text>
    </comment>
    <comment ref="A18" authorId="1" shapeId="0" xr:uid="{C74E7D31-899F-4038-97EA-A7525DBC06FA}">
      <text>
        <r>
          <rPr>
            <b/>
            <sz val="9"/>
            <color indexed="81"/>
            <rFont val="Tahoma"/>
            <family val="2"/>
          </rPr>
          <t>Krav til sølv certificering: 
minimum 35 %</t>
        </r>
        <r>
          <rPr>
            <sz val="9"/>
            <color indexed="81"/>
            <rFont val="Tahoma"/>
            <family val="2"/>
          </rPr>
          <t xml:space="preserve">
</t>
        </r>
      </text>
    </comment>
    <comment ref="D34" authorId="1" shapeId="0" xr:uid="{CA0B7206-B597-4219-B405-535885AC357B}">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t>
        </r>
        <r>
          <rPr>
            <b/>
            <sz val="9"/>
            <color indexed="81"/>
            <rFont val="Tahoma"/>
            <family val="2"/>
          </rPr>
          <t xml:space="preserve"> </t>
        </r>
        <r>
          <rPr>
            <sz val="9"/>
            <color indexed="81"/>
            <rFont val="Tahoma"/>
            <family val="2"/>
          </rPr>
          <t xml:space="preserve">Ligeså fra skema B til skema C </t>
        </r>
      </text>
    </comment>
    <comment ref="D39" authorId="1" shapeId="0" xr:uid="{595B4FBC-FBFF-413C-B41A-0783447EBEEA}">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t>
        </r>
        <r>
          <rPr>
            <b/>
            <sz val="9"/>
            <color indexed="81"/>
            <rFont val="Tahoma"/>
            <family val="2"/>
          </rPr>
          <t xml:space="preserve"> </t>
        </r>
        <r>
          <rPr>
            <sz val="9"/>
            <color indexed="81"/>
            <rFont val="Tahoma"/>
            <family val="2"/>
          </rPr>
          <t xml:space="preserve">Ligeså fra skema B til skema C </t>
        </r>
      </text>
    </comment>
    <comment ref="B41" authorId="1" shapeId="0" xr:uid="{5144E4CB-DBDB-4DFD-BCAE-8DE8062EF3F1}">
      <text>
        <r>
          <rPr>
            <sz val="9"/>
            <color indexed="81"/>
            <rFont val="Tahoma"/>
            <family val="2"/>
          </rPr>
          <t>Der er udarbejdet en plan for måling og overvågning af de tekniske installationer, hvor det er sikret, at der er opsat tilstrækkeligt antal målere til at funktionen af installationerne kan testes. Alle anlægsdele underkastes en funktionsafprøvning iht. Bygningsreglementets krav.</t>
        </r>
      </text>
    </comment>
    <comment ref="B42" authorId="1" shapeId="0" xr:uid="{CCB005B3-A7A0-4828-8615-A9DC4203040A}">
      <text>
        <r>
          <rPr>
            <sz val="9"/>
            <color indexed="81"/>
            <rFont val="Tahoma"/>
            <family val="2"/>
          </rPr>
          <t>Kravet skal medføre energistyring og energioptimeret adfærd ved overvågning af forbrug</t>
        </r>
      </text>
    </comment>
    <comment ref="B43" authorId="1" shapeId="0" xr:uid="{117277C7-685D-4F0C-8714-A2EC43CDD75F}">
      <text>
        <r>
          <rPr>
            <sz val="9"/>
            <color indexed="81"/>
            <rFont val="Tahoma"/>
            <family val="2"/>
          </rPr>
          <t>Målerkonfigurationer skal kunne understøtte en efterprøvning af energirammeberegningen.
Måling af vand: der installeres målere til måling af forbruget af koldt vand i den enkelte bolig. Ved renovering af eksisterende brugsvandsinstallationer ved modernisering af køkken og bad, installeres individuelle varmtvandsmålere. Der skal installeres individuelle koldtvandsmålere, hvis antallet af koldtvandsmålere kan begrænses til 2 pr. boligenhed. Hvis der i byggesagen dispenseres for bygningsreglementets krav om varmtvandsmålere pga. tekniske udfordringer eller af rentabilitetshensyn, som er sammenlignelige med koldtvandsinstallationerne, bortfalder kravet til måling af koldt vand.</t>
        </r>
      </text>
    </comment>
    <comment ref="B44" authorId="1" shapeId="0" xr:uid="{BC63CBF7-6598-4FD7-8B00-1C80E123FE05}">
      <text>
        <r>
          <rPr>
            <sz val="9"/>
            <color indexed="81"/>
            <rFont val="Tahoma"/>
            <family val="2"/>
          </rPr>
          <t xml:space="preserve">Data skal kunne eksporteres til bygherres energistyringssystem via en intern netværksforbundet opsamlingslogger eller trådløse systemer med mindre, det er i strid med ejerforhold/GDPR-regler.
</t>
        </r>
      </text>
    </comment>
    <comment ref="D46" authorId="1" shapeId="0" xr:uid="{E77DBABA-918B-4C3E-978D-0D19B2996533}">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  Ligeså fra skema B til skema C.</t>
        </r>
      </text>
    </comment>
    <comment ref="B47" authorId="1" shapeId="0" xr:uid="{E12042BB-AB52-4C21-8ECC-C857D6DDCB7A}">
      <text>
        <r>
          <rPr>
            <sz val="9"/>
            <color indexed="81"/>
            <rFont val="Tahoma"/>
            <family val="2"/>
          </rPr>
          <t>I særlige tilfælde ved mindre eller midlertidigt byggeri med effektbehov under 250kW, er anvendelse af andre varmeformer mulig, i form af vedvarende energianlæg. Der kan i disse tilfælde søges om dispensation fra kravet og eventuel fritagelse for tilslutningspligten hos varmemyndigheden. For yderligere vejledning kan myndigheden kontaktes: 
Københavns Kommune
Teknik- og Miljøforvaltningen
Bygge-, Parkerings- og Miljømyndighed
Telefon: +45 21 70 26 50
Mail: virkmiljoe@tmf.dk</t>
        </r>
      </text>
    </comment>
    <comment ref="D49" authorId="1" shapeId="0" xr:uid="{7AF70C8D-1C7A-48C6-B03C-300FB259AF86}">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t>
        </r>
        <r>
          <rPr>
            <b/>
            <sz val="9"/>
            <color indexed="81"/>
            <rFont val="Tahoma"/>
            <family val="2"/>
          </rPr>
          <t xml:space="preserve"> </t>
        </r>
        <r>
          <rPr>
            <sz val="9"/>
            <color indexed="81"/>
            <rFont val="Tahoma"/>
            <family val="2"/>
          </rPr>
          <t xml:space="preserve">Ligeså fra skema B til skema C </t>
        </r>
      </text>
    </comment>
    <comment ref="D56" authorId="1" shapeId="0" xr:uid="{48B1FBF6-34FE-486A-8D48-3DCAC34D15AA}">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t>
        </r>
        <r>
          <rPr>
            <b/>
            <sz val="9"/>
            <color indexed="81"/>
            <rFont val="Tahoma"/>
            <family val="2"/>
          </rPr>
          <t xml:space="preserve"> </t>
        </r>
        <r>
          <rPr>
            <sz val="9"/>
            <color indexed="81"/>
            <rFont val="Tahoma"/>
            <family val="2"/>
          </rPr>
          <t xml:space="preserve">Ligeså fra skema B til skema C </t>
        </r>
      </text>
    </comment>
    <comment ref="D63" authorId="1" shapeId="0" xr:uid="{0F17919D-995B-4E09-A57F-820400976435}">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t>
        </r>
        <r>
          <rPr>
            <b/>
            <sz val="9"/>
            <color indexed="81"/>
            <rFont val="Tahoma"/>
            <family val="2"/>
          </rPr>
          <t xml:space="preserve"> </t>
        </r>
        <r>
          <rPr>
            <sz val="9"/>
            <color indexed="81"/>
            <rFont val="Tahoma"/>
            <family val="2"/>
          </rPr>
          <t xml:space="preserve">Ligeså fra skema B til skema C </t>
        </r>
      </text>
    </comment>
    <comment ref="B66" authorId="1" shapeId="0" xr:uid="{CC6DFBAE-BD13-4138-A7FE-D1B59006C04A}">
      <text>
        <r>
          <rPr>
            <sz val="9"/>
            <color indexed="81"/>
            <rFont val="Tahoma"/>
            <family val="2"/>
          </rPr>
          <t xml:space="preserve">Hvis der stilles krav til bevaringsværdig arkitektur, skal tage og afledningsstrukturer til regnvand indeholdende tungmetaller søges erstattet af vellignende materialer uden forureningskomponenter. Er det på grund af krav til arkitektur ikke muligt, reduceres kravet til nr. 34 i ”bilag til skadelig kemi” til kvalitetstrin 3, som sikrer, at der installeres tungmetalfilter på afløbet.  Ved renovering af bevaringsværdige bygninger, hvor tungmetaller udgør en lille del (under 10%) af den samlede tagflade kan tungmetalfiltre undlades, hvis det dokumenteres, at ejendommens tagvand ledes til fælleskloak, og der ikke er planer eller krav om at ændre kloakforholdene.
</t>
        </r>
      </text>
    </comment>
    <comment ref="D68" authorId="1" shapeId="0" xr:uid="{141FA562-D4E0-4C38-9A6D-8D2881E0CE4E}">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t>
        </r>
        <r>
          <rPr>
            <b/>
            <sz val="9"/>
            <color indexed="81"/>
            <rFont val="Tahoma"/>
            <family val="2"/>
          </rPr>
          <t xml:space="preserve"> </t>
        </r>
        <r>
          <rPr>
            <sz val="9"/>
            <color indexed="81"/>
            <rFont val="Tahoma"/>
            <family val="2"/>
          </rPr>
          <t xml:space="preserve">Ligeså fra skema B til skema C </t>
        </r>
      </text>
    </comment>
    <comment ref="B70" authorId="1" shapeId="0" xr:uid="{DB02CA6A-D02D-48F4-8D71-4946A7E7215E}">
      <text>
        <r>
          <rPr>
            <sz val="9"/>
            <color indexed="81"/>
            <rFont val="Tahoma"/>
            <family val="2"/>
          </rPr>
          <t>Kravet reduceres til 40 point, hvis det kan dokumenteres at fast inventar (f.eks. skabselementer) ikke er en del af entreprisen, eller brug af certificeret fast inventar kan dokumenteres at ville fordyre projektet væsentligt.</t>
        </r>
      </text>
    </comment>
    <comment ref="D72" authorId="1" shapeId="0" xr:uid="{86F5A6A4-8AB2-4F20-A317-D6ACBEAB3289}">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t>
        </r>
        <r>
          <rPr>
            <b/>
            <sz val="9"/>
            <color indexed="81"/>
            <rFont val="Tahoma"/>
            <family val="2"/>
          </rPr>
          <t xml:space="preserve"> </t>
        </r>
        <r>
          <rPr>
            <sz val="9"/>
            <color indexed="81"/>
            <rFont val="Tahoma"/>
            <family val="2"/>
          </rPr>
          <t xml:space="preserve">Ligeså fra skema B til skema C </t>
        </r>
      </text>
    </comment>
    <comment ref="D77" authorId="1" shapeId="0" xr:uid="{8FC25D9F-3126-4AFB-A16E-E95D11E39390}">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t>
        </r>
        <r>
          <rPr>
            <b/>
            <sz val="9"/>
            <color indexed="81"/>
            <rFont val="Tahoma"/>
            <family val="2"/>
          </rPr>
          <t xml:space="preserve"> </t>
        </r>
        <r>
          <rPr>
            <sz val="9"/>
            <color indexed="81"/>
            <rFont val="Tahoma"/>
            <family val="2"/>
          </rPr>
          <t xml:space="preserve">Ligeså fra skema B til skema C </t>
        </r>
      </text>
    </comment>
    <comment ref="B79" authorId="1" shapeId="0" xr:uid="{7FDA299E-728E-421B-AF9D-F32773337D49}">
      <text>
        <r>
          <rPr>
            <sz val="9"/>
            <color indexed="81"/>
            <rFont val="Tahoma"/>
            <family val="2"/>
          </rPr>
          <t xml:space="preserve">Ved renovering af bevaringsværdigt byggeri, hvor Københavns Kommune stiller krav til arkitektur, vægter krav til arkitektur over vedligeholdelses- og rengøringsvenlighed
</t>
        </r>
      </text>
    </comment>
    <comment ref="D84" authorId="1" shapeId="0" xr:uid="{796FBA62-EC49-48B6-A7D6-814AFBE71F81}">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t>
        </r>
        <r>
          <rPr>
            <b/>
            <sz val="9"/>
            <color indexed="81"/>
            <rFont val="Tahoma"/>
            <family val="2"/>
          </rPr>
          <t xml:space="preserve"> </t>
        </r>
        <r>
          <rPr>
            <sz val="9"/>
            <color indexed="81"/>
            <rFont val="Tahoma"/>
            <family val="2"/>
          </rPr>
          <t xml:space="preserve">Ligeså fra skema B til skema C </t>
        </r>
      </text>
    </comment>
    <comment ref="B86" authorId="1" shapeId="0" xr:uid="{721ABE5F-9D6A-4215-9BE0-E63640E2D051}">
      <text>
        <r>
          <rPr>
            <sz val="9"/>
            <color indexed="81"/>
            <rFont val="Tahoma"/>
            <family val="2"/>
          </rPr>
          <t xml:space="preserve">Kravet om 90 point reduceres i følgende tilfælde, hvor der skal opnås det højst mulige antal point og som minimum 40 point:
- Krav om LAR bortfalder, hvis byggeriet er beliggende i et område, der er separatkloakeret eller er planlagt separatkloakeret, jf. kommunens gældende spildevandsplan.
- Krav om opsamling og anvendelse af regnvand bortfalder hvor det jf. lovgivningen ikke er tilladt. Dette gælder f.eks. i bygninger med offentlig adgang, i institutioner for børn under 6 år, samt plejehjem og andre institutioner for særligt følsomme grupper.
- Krav om tilbageholdelse af regnvand på tage bortfalder, hvis tagarealer skal anvendes til ophold (f.eks. legeplads) eller tekniske installationer (herunder vedvarende energi).
Herudover kan krav om LAR, opsamling og anvendelse af regnvand og tilbageholdelse af regnvand på tage bortfalde, hvis entreprenør, rådgiver eller DGNB-auditor:
- dokumenterer tekniske udfordringer med løsningerne (f.eks. pladsmangel og geologiske forhold) og/eller
- har udført anlægsøkonomiske beregninger, der viser, at løsningerne væsentligt fordyrer projektet (beregning skal medtage reduceret tilslutningsbidrag/refusion af tilslutningsbidrag). Herunder kan inddrages hensyn til rentabilitet ved brug af en rentabilitetsfaktor, som tager højde for lånets ydelse og dermed for den afledte huslejekonsekvens. De anlægsøkonomiske beregninger holdes op mod en beregning af udgifter til afledning og rensning af regnvandet, der viser besparelsen for samfundet. 
</t>
        </r>
      </text>
    </comment>
    <comment ref="B87" authorId="0" shapeId="0" xr:uid="{411350A9-35DF-45F1-8AEF-7A204A3E5315}">
      <text>
        <r>
          <rPr>
            <sz val="9"/>
            <color indexed="81"/>
            <rFont val="Tahoma"/>
            <family val="2"/>
          </rPr>
          <t>kravet gælder ved LAR projekter</t>
        </r>
      </text>
    </comment>
    <comment ref="B88" authorId="0" shapeId="0" xr:uid="{6C339C62-8909-4FC2-9BF5-70DFFA7E05E5}">
      <text>
        <r>
          <rPr>
            <b/>
            <sz val="9"/>
            <color indexed="81"/>
            <rFont val="Tahoma"/>
            <charset val="1"/>
          </rPr>
          <t>Lotte Kjærgaard:</t>
        </r>
        <r>
          <rPr>
            <sz val="9"/>
            <color indexed="81"/>
            <rFont val="Tahoma"/>
            <charset val="1"/>
          </rPr>
          <t xml:space="preserve">
Kravet gælder ved LAR-projekter </t>
        </r>
      </text>
    </comment>
    <comment ref="B89" authorId="1" shapeId="0" xr:uid="{42D22272-9402-4A7B-BC12-AFE12AC2AEC3}">
      <text>
        <r>
          <rPr>
            <sz val="9"/>
            <color indexed="81"/>
            <rFont val="Tahoma"/>
            <family val="2"/>
          </rPr>
          <t>Opsamling og brug af regnvand og LAR skal prioriteres over tilbageholdelse af regnvand på tage.</t>
        </r>
      </text>
    </comment>
    <comment ref="D91" authorId="1" shapeId="0" xr:uid="{F43E93EF-D30A-4A66-BE09-CA35B7911FAE}">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t>
        </r>
        <r>
          <rPr>
            <b/>
            <sz val="9"/>
            <color indexed="81"/>
            <rFont val="Tahoma"/>
            <family val="2"/>
          </rPr>
          <t xml:space="preserve"> </t>
        </r>
        <r>
          <rPr>
            <sz val="9"/>
            <color indexed="81"/>
            <rFont val="Tahoma"/>
            <family val="2"/>
          </rPr>
          <t xml:space="preserve">Ligeså fra skema B til skema C </t>
        </r>
      </text>
    </comment>
    <comment ref="D95" authorId="1" shapeId="0" xr:uid="{36432FC0-414A-46D7-B896-D5A223D59317}">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t>
        </r>
        <r>
          <rPr>
            <b/>
            <sz val="9"/>
            <color indexed="81"/>
            <rFont val="Tahoma"/>
            <family val="2"/>
          </rPr>
          <t xml:space="preserve"> </t>
        </r>
        <r>
          <rPr>
            <sz val="9"/>
            <color indexed="81"/>
            <rFont val="Tahoma"/>
            <family val="2"/>
          </rPr>
          <t xml:space="preserve">Ligeså fra skema B til skema C </t>
        </r>
      </text>
    </comment>
    <comment ref="B99" authorId="0" shapeId="0" xr:uid="{D30B5757-6D79-4ABB-BB2B-8061F0B77CB1}">
      <text>
        <r>
          <rPr>
            <sz val="9"/>
            <color indexed="81"/>
            <rFont val="Tahoma"/>
            <charset val="1"/>
          </rPr>
          <t xml:space="preserve">
1) Beskyttelse mod skadelige indtrængen af regnvand skal ske ved etablering af barrierer, der er mindst 10 cm høje f.eks. ved udvendige kældertrapper, lyskasser, døre i stueplan m.m. hvor der kan skybrudssikres med afløb og opkanter eller terrænregulering, i det omfang det er muligt af hensyn til boligens niveaufri adgang for borgere med særlige behov.
2) Indtrængen af opstigende spildevand til ejendomme gennem kloaksystemet skal forhindres ved at etablere pumpebrønd eller højvandslukke. 
En pumpebrønd sikrer, at toiletter kan anvendes under skybrud og anbefales til plejehjem, småbørnsinstitutioner og lign.
Det anbefales at fastlægge risikograd for skybrudssikring ved hjælp af http://kkkort/spatialmap?profile=klima
</t>
        </r>
      </text>
    </comment>
    <comment ref="D104" authorId="1" shapeId="0" xr:uid="{3B5598AB-9DDB-4A22-8D5C-A4B1952060A4}">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t>
        </r>
        <r>
          <rPr>
            <b/>
            <sz val="9"/>
            <color indexed="81"/>
            <rFont val="Tahoma"/>
            <family val="2"/>
          </rPr>
          <t xml:space="preserve"> </t>
        </r>
        <r>
          <rPr>
            <sz val="9"/>
            <color indexed="81"/>
            <rFont val="Tahoma"/>
            <family val="2"/>
          </rPr>
          <t xml:space="preserve">Ligeså fra skema B til skema C </t>
        </r>
      </text>
    </comment>
    <comment ref="B106" authorId="0" shapeId="0" xr:uid="{18ED6A2F-5926-4F20-98EB-7A849669ABD3}">
      <text>
        <r>
          <rPr>
            <sz val="9"/>
            <color indexed="81"/>
            <rFont val="Tahoma"/>
            <family val="2"/>
          </rPr>
          <t>Planerne over indretningen af byggepladsen skal indeholde angivelse af hvilke 
affaldsfraktioner, der kildesorteres i på pladsen, hvordan affaldet opbevares, og hvor 
affaldscontainerne er placeret.</t>
        </r>
      </text>
    </comment>
    <comment ref="D113" authorId="1" shapeId="0" xr:uid="{372F380E-8392-48E8-9FE4-F9677619252F}">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t>
        </r>
        <r>
          <rPr>
            <b/>
            <sz val="9"/>
            <color indexed="81"/>
            <rFont val="Tahoma"/>
            <family val="2"/>
          </rPr>
          <t xml:space="preserve"> </t>
        </r>
        <r>
          <rPr>
            <sz val="9"/>
            <color indexed="81"/>
            <rFont val="Tahoma"/>
            <family val="2"/>
          </rPr>
          <t xml:space="preserve">Ligeså fra skema B til skema C </t>
        </r>
      </text>
    </comment>
    <comment ref="B115" authorId="0" shapeId="0" xr:uid="{94169DE4-309B-4981-8F8E-48596F1FA2AC}">
      <text>
        <r>
          <rPr>
            <sz val="9"/>
            <color indexed="81"/>
            <rFont val="Tahoma"/>
            <family val="2"/>
          </rPr>
          <t>Kravet gælder boliger herunder botilbud og plejeboliger. Sorteringsmulighed kan etableres i køkken, entré eller lignende. Det er frivilligt, om der installeres affaldssorteringsbeholdere eller afsættes plads til at kunne sortere i de 5 fraktioner.</t>
        </r>
      </text>
    </comment>
    <comment ref="B116" authorId="0" shapeId="0" xr:uid="{D7A46FBB-E93F-499C-B7F1-7DEAA06CDBFC}">
      <text>
        <r>
          <rPr>
            <sz val="9"/>
            <color indexed="81"/>
            <rFont val="Tahoma"/>
            <family val="2"/>
          </rPr>
          <t xml:space="preserve">Pladsen afsættes til store affaldsemner som storskrald, træ til genanvendelse og stort elektronik, herunder kølemøbler. Den plads der afsættes, vil hver gang kræve en konkret vurdering afhængig af antallet af boliger, stedets beskaffenhed mv. Tilmelding til ordning for storskrald sker via NEM Affaldsservice, https://nemaffaldsservice.kk.dk/ </t>
        </r>
      </text>
    </comment>
    <comment ref="B117" authorId="0" shapeId="0" xr:uid="{5C6F6D74-A493-41F1-9825-C71D50510DF4}">
      <text>
        <r>
          <rPr>
            <sz val="9"/>
            <color indexed="81"/>
            <rFont val="Tahoma"/>
            <family val="2"/>
          </rPr>
          <t>Læs mere om bytteordningen på                                 www.kk.dk/affald/bytteordningen</t>
        </r>
      </text>
    </comment>
    <comment ref="B118" authorId="0" shapeId="0" xr:uid="{685BC595-7050-46C4-9F4B-60C3B9C47293}">
      <text>
        <r>
          <rPr>
            <sz val="9"/>
            <color indexed="81"/>
            <rFont val="Tahoma"/>
            <family val="2"/>
          </rPr>
          <t xml:space="preserve">Alternativt skal affald fra grønne arealer opsamles i haveaffaldsbeholdere. Beholder fås via NEM Affaldsservice, https://nemaffaldsservice.kk.dk/ </t>
        </r>
      </text>
    </comment>
    <comment ref="D123" authorId="1" shapeId="0" xr:uid="{B1D5EDE2-1E5D-48AC-8965-8541970DC9BC}">
      <text>
        <r>
          <rPr>
            <sz val="9"/>
            <color indexed="81"/>
            <rFont val="Tahoma"/>
            <family val="2"/>
          </rPr>
          <t>Først udfyldes skemaet i skema A-fasen. 
Herefter gennemtjekkes skemaet igen ved skema B, og hvis der ændres noget (fra ja i skema A til nej i skema B, eller omvendt) sættes et kryds i næste kolonne. På den måde ved både I og Københavns Kommune hvilke ændringer der er foretaget fra skema A til skema B.</t>
        </r>
        <r>
          <rPr>
            <b/>
            <sz val="9"/>
            <color indexed="81"/>
            <rFont val="Tahoma"/>
            <family val="2"/>
          </rPr>
          <t xml:space="preserve"> </t>
        </r>
        <r>
          <rPr>
            <sz val="9"/>
            <color indexed="81"/>
            <rFont val="Tahoma"/>
            <family val="2"/>
          </rPr>
          <t xml:space="preserve">Ligeså fra skema B til skema C </t>
        </r>
      </text>
    </comment>
    <comment ref="B172" authorId="1" shapeId="0" xr:uid="{A2FB6A64-25EA-4A63-9360-AEFF64DCF9ED}">
      <text>
        <r>
          <rPr>
            <sz val="9"/>
            <color indexed="81"/>
            <rFont val="Tahoma"/>
            <family val="2"/>
          </rPr>
          <t xml:space="preserve">
- Krav om LAR bortfalder, hvis byggeriet er beliggende i et område, der er separatkloakeret eller er planlagt separatkloakeret, jf. kommunens gældende spildevandsplan.
- Krav om opsamling og anvendelse af regnvand bortfalder hvor det jf. lovgivningen ikke er tilladt. Dette gælder f.eks. i bygninger med offentlig adgang, i institutioner for børn under 6 år, samt plejehjem og andre institutioner for særligt følsomme grupper.
- Krav om tilbageholdelse af regnvand på tage bortfalder, hvis tagarealer skal anvendes til ophold (f.eks. legeplads) eller tekniske installationer (herunder vedvarende energi).
Herudover kan krav om LAR, opsamling og anvendelse af regnvand og tilbageholdelse af regnvand på tage bortfalde, hvis entreprenør, rådgiver eller DGNB-auditor:
- dokumenterer tekniske udfordringer med løsningerne (f.eks. pladsmangel og geologiske forhold) og/eller
- har udført anlægsøkonomiske beregninger, der viser, at løsningerne væsentligt fordyrer projektet (beregning skal medtage reduceret tilslutningsbidrag/refusion af tilslutningsbidrag). Herunder kan inddrages hensyn til rentabilitet ved brug af en rentabilitetsfaktor, som tager højde for lånets ydelse og dermed for den afledte huslejekonsekvens. De anlægsøkonomiske beregninger holdes op mod en beregning af udgifter til afledning og rensning af regnvandet, der viser besparelsen for samfundet. 
</t>
        </r>
      </text>
    </comment>
  </commentList>
</comments>
</file>

<file path=xl/sharedStrings.xml><?xml version="1.0" encoding="utf-8"?>
<sst xmlns="http://schemas.openxmlformats.org/spreadsheetml/2006/main" count="792" uniqueCount="315">
  <si>
    <t>Miljøkrav for større almene byggerier i Københavns Kommune</t>
  </si>
  <si>
    <t xml:space="preserve">Seneste opdatering: </t>
  </si>
  <si>
    <t xml:space="preserve">Kontakt: </t>
  </si>
  <si>
    <t>Version 1.1: Oktober 2022</t>
  </si>
  <si>
    <t>se versionshistorik nederst på siden</t>
  </si>
  <si>
    <t>Lotte Kjærgaard</t>
  </si>
  <si>
    <t>lokjae@kk.dk</t>
  </si>
  <si>
    <t>Om dette dokument</t>
  </si>
  <si>
    <t>Dette dokument indeholder miljøkravsskema for almene boliger, som er omfattet af Københavns Kommunes miljøkrav til almene nybyggerier med entreprisesum over 20 mio. kr. og omfattende renoveringer i fysiske helhedsplaner som støttes af Landsbyggefonden.</t>
  </si>
  <si>
    <t>Det udførende boligselskab skal sikre, at skemaet udfyldes og afleveres til Københavns Kommune.</t>
  </si>
  <si>
    <t>Skemaet er opbygget med fanerne: Forside og vejledning, sagsoplysninger, Nybyg samt Helhedsplan. På fanen "sagsoplysninger" skal der udfyldes stamoplysninger om projektet. Hvis projektet er et nybyggeprojekt, skal fanen "Nybyg" udfyldes, og hvis projektet er en helhedsplan, skal fanen "Helhedsplan" udfyldes. På hhv. "Nybyg" og "Helhedsplan", forefindes både krav for DGNB og for Svanen certificering. Boligorganisationen skal tage stilling til, om projektet skal DGNB eller Svanen Certificeres, og så udfylde miljøkravsskemaet på baggrund heraf.</t>
  </si>
  <si>
    <t>Skemaet bedes udfyldt til 3. dialogmøde mellem prækvalifikation og skema A, da der på dette møde også vil være dialog om bæredygtighed, DGNB og miljøkrav. Der skal indenda foretages screening, hvor kravene bliver vurderet om de har relevans for projektet. Screeningen sikrer, at der tages højde for de variationer, der findes i projekterne.</t>
  </si>
  <si>
    <t xml:space="preserve">Baggrunden for de enkelte krav er beskrevet i PDF-dokumenterne: "Københavns Kommunes miljøkrav til DGNB. Gældende for: Almene boliger med en entreprisesum over 20" mio. kr. og "Københavns Kommunes miljøkrav til Svanen. Gældende for: Almene boliger med en entreprisesum over 20". </t>
  </si>
  <si>
    <t>I særlige tilfælde kan krav udelades fx. pga. tid og økonomi efter aftale med/administrativ dispensation fra Teknik- og Miljøforvaltningen. Ønskes dispensation fra krav kontaktes den ansvarlige sagsbehandler i Københavns Kommunes enhed for Almene Boliger. Den overordende koordinator for kravene (pr. september 2021 Lotte Kjærgaard, Teknik- og Miljøforvaltningen, PARC, TUR, lokjae@tmf.kk.dk) kan inddrages i arbejdet  med ønske om dispensation.</t>
  </si>
  <si>
    <t>Relevante eksterne links</t>
  </si>
  <si>
    <t>- Søg puljemidler til LCA og LCC her</t>
  </si>
  <si>
    <t xml:space="preserve">Almene projekter der skal DGNB certificeres, kan søge om støtte til LCA og LCC analyser </t>
  </si>
  <si>
    <t>- Seneste version af DGNB-manualen</t>
  </si>
  <si>
    <t>Vigtig reference og opslag for flere krav</t>
  </si>
  <si>
    <t>- Svanemærkning af nybyggeri</t>
  </si>
  <si>
    <t>- Svanemærkning af bygningsrenovering - kriteriedokument</t>
  </si>
  <si>
    <t>Bilag til kravet KK.MILJØ6</t>
  </si>
  <si>
    <t>- Tommelfingerregler for affaldsløsninger</t>
  </si>
  <si>
    <t>Bilag til kravet KK.MILJØ4</t>
  </si>
  <si>
    <t>Vejledning til kravnumrering</t>
  </si>
  <si>
    <t xml:space="preserve">Kravene er nummereret efter følgende system:
- Krav som direkte svarer til krav i DGNB eller Svanen. Et krav kan fx se ud som følger PRO.1.5.1, hvor PRO henviser til kvaliteten PROCES og 1.5. er kriteriets nummer og 1.5.1 henviser til et underkriterier. DGNB-krav er opdelt i 6 kvaliteter (proces (PRO), miljø (ENV), økonomi (ECO), Teknik (TEC), social (SOC) og område (SITE)). Kriterienumre kan anvendes til at slå op i DGNB-manualen, som kan findes på dk-gbc.dk (link https://dk-gbc.dk/publikation/dgnb-manual-for-nye-bygninger-og-omfattende-renoveringer-2020)
- Krav under et DGNB/Svanen-krav, fastlagt af Københavns Kommune. Eksempel PRO1.5.KK.1, PRO1.5.KK.2 osv. Kravene nummereres med henvisning til DGNB-kravet fx PRO1.5 efterfulgt af KK og herefter fortløbende nummerering
- Krav fastlagt af Københavns Kommune for områder, hvor DGNB ikke har kriterier. Eksempel KK.MILJØ.4. Kravene nummeres KK.MILJØ. efterfulgt af fortløbende numre
</t>
  </si>
  <si>
    <t>Versionshistorik</t>
  </si>
  <si>
    <t>Version 1: September 2021</t>
  </si>
  <si>
    <t>Version 1.1: Oktober 2022: rettelse af DGNB-krav numre jf. DGNB-manual Nybyg om omfattende renoveringer - version 2.0.0. Herunder ændringer i ENV1.2 Miljøfarlige stoffer, ENV 2.4 Biodiversitet og TEC 1.6 Nedtagning og genanvendelse</t>
  </si>
  <si>
    <t xml:space="preserve">Projektnavn:  </t>
  </si>
  <si>
    <t>Projekttype:</t>
  </si>
  <si>
    <t>Adresse:</t>
  </si>
  <si>
    <t>Almen Boligorganisation</t>
  </si>
  <si>
    <t>Projektsum:</t>
  </si>
  <si>
    <t>Projektleder:</t>
  </si>
  <si>
    <t>Kontaktoplysninger projektleder:</t>
  </si>
  <si>
    <t>Rådgiver/entreprenør</t>
  </si>
  <si>
    <t>Evt. projektpartnere:</t>
  </si>
  <si>
    <t>Københavns Kommune kontaktpersoner:</t>
  </si>
  <si>
    <t xml:space="preserve">CERTIFICERING AF NYBYG </t>
  </si>
  <si>
    <t>Senest udfyldt i fase:</t>
  </si>
  <si>
    <t>Udfyldt dato: (dd.mm.åååå)</t>
  </si>
  <si>
    <t>Udfyldt af:</t>
  </si>
  <si>
    <t>Svane-certificerer</t>
  </si>
  <si>
    <t>Svar Ja/nej om projektet skal Svanen-Certificeres --&gt;</t>
  </si>
  <si>
    <t>DGNB-certificerer</t>
  </si>
  <si>
    <t>Svar Ja/nej om projektet skal DGNB-Certificeres --&gt;</t>
  </si>
  <si>
    <t>Er projektet præcertificeret ?</t>
  </si>
  <si>
    <t>Hvis ja, upload præcertificeringsdokumentation i Almenbyg. Hvis nej anfør hvornår præcertificering forventes gennemført og sendt til kommunen</t>
  </si>
  <si>
    <t>Er projektet certificeret ?</t>
  </si>
  <si>
    <t>Udfyldes først ved skema C. Hvis ja, upload certificeringsdokumentation i Almenbyg. Hvis nej anfør, hvornår certificering forventes gennemført og sendt til kommunen</t>
  </si>
  <si>
    <t>Forventede samlede point i DGNB</t>
  </si>
  <si>
    <t>Anfør forventede score og vedlæg DGNB-matrix som dokumentation</t>
  </si>
  <si>
    <t>Proces</t>
  </si>
  <si>
    <t>Miljø</t>
  </si>
  <si>
    <t>Økonomi</t>
  </si>
  <si>
    <t>Social</t>
  </si>
  <si>
    <t>Teknik</t>
  </si>
  <si>
    <t>Generelt</t>
  </si>
  <si>
    <r>
      <t>1. Nybyg projekter med projektsum &gt;20 mio kr. skal DGNB-certificeres på minimum</t>
    </r>
    <r>
      <rPr>
        <sz val="11"/>
        <rFont val="Calibri"/>
        <family val="2"/>
        <scheme val="minor"/>
      </rPr>
      <t xml:space="preserve"> sølv-niveau eller tilsvarende</t>
    </r>
  </si>
  <si>
    <t xml:space="preserve">2. Certificeringsprocessen skal indeholder præcertificering af projektmateriale. </t>
  </si>
  <si>
    <t>3. Det færdige byggeprojekt skal certificeres</t>
  </si>
  <si>
    <t xml:space="preserve">DGNB-CERTIFICERING </t>
  </si>
  <si>
    <t>El, vand og varme</t>
  </si>
  <si>
    <t>Kravnummer</t>
  </si>
  <si>
    <t>Kravtitel</t>
  </si>
  <si>
    <t xml:space="preserve">Minimum antal point </t>
  </si>
  <si>
    <t>Angiv om kravet medtages i bygge-projektet (Vælg ja/nej)</t>
  </si>
  <si>
    <t>Angiv om kravet er ændret fra skema A til skema B (sæt X)</t>
  </si>
  <si>
    <t>Angiv om kravet er ændret fra skema B til skema C (sæt X)</t>
  </si>
  <si>
    <t xml:space="preserve">Hvis nej, forklar hvorfor </t>
  </si>
  <si>
    <t/>
  </si>
  <si>
    <t>Drikkevandsforbrug og spildevandsudledning – håndtering af regnvand</t>
  </si>
  <si>
    <t>Svanen-certificerer</t>
  </si>
  <si>
    <t>14.1</t>
  </si>
  <si>
    <t>CERTIFICERING AF HELHEDSPLAN</t>
  </si>
  <si>
    <t>hvis ja vedlæg dokumentation for præcertificering, hvis nej anfør hvornår præcertificering forventes gennemført og sendt til kommunen</t>
  </si>
  <si>
    <t xml:space="preserve">1. Omfattende renoveringer i fysiske helhedsplaner med støtte fra Landsbyggefonden DGNB-certificeres på sølv-niveau. En renovering betragtes som omfattende hvis projektsummen er &gt;20 mio. kr. samt et af følgende krav opfyldes: </t>
  </si>
  <si>
    <t xml:space="preserve">a) mindst 50 % af klimaskærm (tag, facade, vinduer og døre) + mindst en væsentlig/komplet teknisk ændring (ventilation, køl, varme eller el) eller
</t>
  </si>
  <si>
    <t>b) mindst 25 % af klimaskærm (tag, facade, vinduer og døre) + mindst to væsentlige/komplette tekniske ændringer (ventilation, køl, varme eller el).</t>
  </si>
  <si>
    <t xml:space="preserve">2. Følgende krav gælder UDELUKKENDE for renoveringer i fysiske helhedsplaner, der modtager støtte fra Landsbyggefonden. Kravene gælder kun for de områder, som renoveringen omfatter. </t>
  </si>
  <si>
    <t xml:space="preserve">3. Certificeringsprocessen skal indeholder præcertificering af projektmateriale. </t>
  </si>
  <si>
    <t>4. Det færdige byggeprojekt skal certificeres</t>
  </si>
  <si>
    <t>Tema</t>
  </si>
  <si>
    <t>kravnummer</t>
  </si>
  <si>
    <t>kravtekst</t>
  </si>
  <si>
    <t>baggrund for krav</t>
  </si>
  <si>
    <t>Certificering</t>
  </si>
  <si>
    <t>Minimum DGNB-sølv</t>
  </si>
  <si>
    <t xml:space="preserve">Omfattende renoveringer i fysiske helhedsplaner med støtte fra Landsbyggefonden DGNB-certificeres på sølv-niveau. 
</t>
  </si>
  <si>
    <t xml:space="preserve">Certificeringsprocessen skal indeholder præcertificering af projektmateriale. </t>
  </si>
  <si>
    <t>Det færdige byggeprojekt skal certificeres</t>
  </si>
  <si>
    <t>PRO1.5</t>
  </si>
  <si>
    <t>Vejledning om vedligehold og brug af bygninger</t>
  </si>
  <si>
    <t>Ved nybyggeri og omfattende renoveringer i fysiske helhedsplaner som støttes af Landsbyggefonden skal der som minimum opnås følgende point:</t>
  </si>
  <si>
    <t xml:space="preserve">Indikator 1 </t>
  </si>
  <si>
    <t>Vejledning om vedligehold, inspektion og drift</t>
  </si>
  <si>
    <t xml:space="preserve">Indikator 2 </t>
  </si>
  <si>
    <t>Opdatering af tegningsmateriale, skemaer, beregninger og anden dokumentation, som udført</t>
  </si>
  <si>
    <t xml:space="preserve">PRO2.3 </t>
  </si>
  <si>
    <t>Commissioning – energi- og vandforbrug</t>
  </si>
  <si>
    <t xml:space="preserve">Indikator 1  </t>
  </si>
  <si>
    <t>Måling og registrering, indregulering og performancetest</t>
  </si>
  <si>
    <t>Indikator 1.1 </t>
  </si>
  <si>
    <t xml:space="preserve">Udført funktions- og performancetest </t>
  </si>
  <si>
    <t>Der er udarbejdet en plan for måling og overvågning af de tekniske installationer, hvor det er sikret, at der er opsat tilstrækkeligt antal målere til at funktionen af installationerne kan testes. Alle anlægsdele underkastes en funktionsafprøvning iht. Bygningsreglementets krav.</t>
  </si>
  <si>
    <r>
      <t>Herunder skal følgende krav, fastlagt af Københavns Kommune</t>
    </r>
    <r>
      <rPr>
        <sz val="10"/>
        <color rgb="FF000000"/>
        <rFont val="Calibri"/>
        <family val="2"/>
      </rPr>
      <t>,</t>
    </r>
    <r>
      <rPr>
        <sz val="10"/>
        <color rgb="FF000000"/>
        <rFont val="Cambria"/>
        <family val="1"/>
      </rPr>
      <t> </t>
    </r>
    <r>
      <rPr>
        <sz val="10"/>
        <color rgb="FF000000"/>
        <rFont val="KBH Tekst"/>
      </rPr>
      <t>opfyldes:</t>
    </r>
    <r>
      <rPr>
        <sz val="10"/>
        <color rgb="FF000000"/>
        <rFont val="Cambria"/>
        <family val="1"/>
      </rPr>
      <t>  </t>
    </r>
  </si>
  <si>
    <t xml:space="preserve">PRO2.3.KK.1. </t>
  </si>
  <si>
    <t xml:space="preserve">Etablering af mulighed for måling og overvågning af energiforbrug </t>
  </si>
  <si>
    <t xml:space="preserve">PRO2.3.KK.2. </t>
  </si>
  <si>
    <t xml:space="preserve">Der skal opsættes individuel måling af el, vand og varme hos hvert lejemål </t>
  </si>
  <si>
    <t xml:space="preserve">Ved omfattende renoveringer* i fysiske helhedsplaner som støttes af Landsbyggefonden opsættes målere for de dele, som renoveringen omfatter. Omfatter en renovering udvalgte boliger, kan der alternativt forberedes til målere. </t>
  </si>
  <si>
    <t xml:space="preserve">PRO2.3.KK.3. </t>
  </si>
  <si>
    <t xml:space="preserve">Installerede hoved- og bimålere skal være fjernaflæste. </t>
  </si>
  <si>
    <t xml:space="preserve">KK.MILJØ.1. </t>
  </si>
  <si>
    <t>Energioptimering ved renoveringer</t>
  </si>
  <si>
    <t xml:space="preserve">1. Bygninger med energimærke B, C og D skal forbedres ét trin.
2. Bygninger med energimærke E skal forbedres til C
3. Bygninger med energimærke F skal forbedres til D
4. Bygninger med energimærke G skal forbedres til D
I implementeringen af målet tages der hensyn til rentabilitet, om bygningsdelen er renoveringsmoden og om den er bevaringsværdig. </t>
  </si>
  <si>
    <t xml:space="preserve">KK.MILJØ.1.1. </t>
  </si>
  <si>
    <t>KK.MILJØ.3.</t>
  </si>
  <si>
    <t>Fjernvarme</t>
  </si>
  <si>
    <r>
      <t>Følgende krav, fastlagt af Københavns Kommune,</t>
    </r>
    <r>
      <rPr>
        <sz val="10"/>
        <color rgb="FF000000"/>
        <rFont val="Cambria"/>
        <family val="1"/>
      </rPr>
      <t> </t>
    </r>
    <r>
      <rPr>
        <sz val="10"/>
        <color rgb="FF000000"/>
        <rFont val="KBH Tekst"/>
      </rPr>
      <t>opfyldes:</t>
    </r>
    <r>
      <rPr>
        <sz val="10"/>
        <color rgb="FF000000"/>
        <rFont val="Cambria"/>
        <family val="1"/>
      </rPr>
      <t> </t>
    </r>
  </si>
  <si>
    <t>KK.MILJØ.3.1.</t>
  </si>
  <si>
    <t>Bygninger skal tilsluttes og aftage fjernvarme i fjernvarmedistrikter</t>
  </si>
  <si>
    <t>KK.MILJØ.3.2. I særlige tilfælde ved mindre eller midlertidigt byggeri med effektbehov under 250kW, er anvendelse af andre varmeformer mulig, i form af vedvarende energianlæg.
Der kan i disse tilfælde søges om dispensation fra kravet og eventuel fritagelse for tilslutningspligten hos varmemyndigheden. For yderligere vejledning kan myndigheden kontaktes: Københavns Kommune
Teknik- og Miljøforvaltningen
Bygge-, Parkerings- og Miljømyndighed
Telefon: +45 21 70 26 50
Mail: virkmiljoe@tmf.dk</t>
  </si>
  <si>
    <t xml:space="preserve">ENV1.1. </t>
  </si>
  <si>
    <t>Livscyklusvurdering</t>
  </si>
  <si>
    <t xml:space="preserve">indikator 1.1 </t>
  </si>
  <si>
    <t xml:space="preserve">Integration af LCA i tidlig planlægningsfase: </t>
  </si>
  <si>
    <t>Indikator 1.2</t>
  </si>
  <si>
    <t xml:space="preserve">Udførelse af LCA i overensstemmelse med den frivillige bæredygtighedsklasse: </t>
  </si>
  <si>
    <t>Indikator 2.1</t>
  </si>
  <si>
    <t xml:space="preserve">Vægtede miljøpåvirkningskategorier for den samlede (færdige) bygning beregnes </t>
  </si>
  <si>
    <t xml:space="preserve">Indikator 5 </t>
  </si>
  <si>
    <t>Køling uden halogenerede/delvist halogenerede kølemidler</t>
  </si>
  <si>
    <t xml:space="preserve">ENV1.2. </t>
  </si>
  <si>
    <t>Miljøfarlige stoffer</t>
  </si>
  <si>
    <t xml:space="preserve">Indikator 1.1. </t>
  </si>
  <si>
    <t>Vægtet opfyldelse af kvalitetstrin i henhold til "Bilaget til skadelig kemi"</t>
  </si>
  <si>
    <t xml:space="preserve">Byggevarernes indholdsstoffer skal dokumenteres af leverandørerne via datablade eller producenterklæringer. Værdier, der dokumenterer, at minimumskrav til de enkelte indikatorer i DGNB systemets kriterie ENV1.2 er overholdt, skal fremhæves. Disse krav fremgår af vedlagte ”bilag til skadelig kemi”. </t>
  </si>
  <si>
    <t>ENV1.2.KK.2.  Til arbejdet skal der udarbejdes et materialekatalog med en oversigt over alle bygningsdele inkl. overfladebehandlinger og fuger. Materialekataloget skal opstartes i dispositionsforslagsfasen og opdateres løbende i takt med, at der præciseres specifikke byggevarer til byggeriet.</t>
  </si>
  <si>
    <t>ENV1.2.KK.3. Alle byggevarer, der indbygges i byggeriet, skal være godkendt. Forud for godkendelse skal materialekataloget inklusive relevante bilag fremsendes til DGNB-auditor.</t>
  </si>
  <si>
    <t xml:space="preserve">ENV1.2.KK.4.  Ved aflevering af byggeriet skal materialekataloget indgå i afleveringsforretningen. As-built materialekataloget skal indeholde: </t>
  </si>
  <si>
    <t>1. Dokumentation for byggevarernes indholdsstoffer, samt:</t>
  </si>
  <si>
    <t>2. CE-mærker og ydeevnedeklarationer på alle byggevarer, der er omfattet af en harmoniseret standard eller en ETA (European Technical Assesment) for byggevarer, hvor der foreligger en europæisk teknisk godkendelse.</t>
  </si>
  <si>
    <t>3. Tekniske datablade</t>
  </si>
  <si>
    <t>4. Sikkerhedsdatablade</t>
  </si>
  <si>
    <t>ENV1.2.KK.5.</t>
  </si>
  <si>
    <t>Jf. ”bilag til skadelig kemi (nr. 34, kvalitetstrin 4)” må der ikke anvendes tungmetaller på tage mv.</t>
  </si>
  <si>
    <t>Hvis der stilles krav til bevaringsværdig arkitektur, skal tage og afledningsstrukturer til regnvand indeholdende tungmetaller søges erstattet af vellignende materialer uden forureningskomponenter. Er det på grund af krav til arkitektur ikke muligt, reduceres kravet til nr. 34 i ”bilag til skadelig kemi” til kvalitetstrin 3, som sikrer, at der installeres tungmetalfilter på afløbet.  Ved renovering af bevaringsværdige bygninger, hvor tungmetaller udgør en lille del (under 10%) af den samlede tagflade kan tungmetalfiltre undlades, hvis det dokumenteres, at ejendommens tagvand ledes til fælleskloak, og der ikke er planer eller krav om at ændre kloakforholdene.</t>
  </si>
  <si>
    <t>ENV1.3.</t>
  </si>
  <si>
    <t>Ansvarsbevidst ressourceindvinding - træ</t>
  </si>
  <si>
    <t xml:space="preserve">Træ fra dokumenteret ansvarlig skovdrift: </t>
  </si>
  <si>
    <t>Kravet reduceres til 40 point, hvis det kan dokumenteres at fast inventar (f.eks. skabselementer) ikke er en del af entreprisen, eller brug af certificeret fast inventar kan dokumenteres at ville fordyre projektet væsentligt.</t>
  </si>
  <si>
    <t xml:space="preserve">ECO2.1. </t>
  </si>
  <si>
    <t>Fleksibilitet og tilpasningsevne</t>
  </si>
  <si>
    <t>Indikator 6.1.</t>
  </si>
  <si>
    <t xml:space="preserve"> Fleksibilitet i den bærende konstruktion: 
- Indervægge er som oftest ikke bærende.
- Ikke bærende facader.</t>
  </si>
  <si>
    <t>Indikator 7</t>
  </si>
  <si>
    <t>Tekniske installationer</t>
  </si>
  <si>
    <t>ECO2.1.KK.2.	Ved omfattende renoveringer som støttes af Landsbyggefonden vurderes alene de konstruktioner og tekniske installationer som renoveringen omfatter.</t>
  </si>
  <si>
    <t>TEC1.5.</t>
  </si>
  <si>
    <t xml:space="preserve">Design for vedligehold og rengøring </t>
  </si>
  <si>
    <t>Bygherre vælger selv, hvilke indsatser der arbejdes med.</t>
  </si>
  <si>
    <t>Herunder skal følgende krav, fastlagt af Københavns Kommune, opfyldes:  
TEC1.5.KK.1.        Ved renovering af bevaringsværdigt byggeri, hvor Københavns Kommune stiller krav til arkitektur, vægter krav til arkitektur over vedligeholdelses- og rengøringsvenlighed</t>
  </si>
  <si>
    <t xml:space="preserve">TEC1.6. </t>
  </si>
  <si>
    <t>Nedtagning og genanvendelse</t>
  </si>
  <si>
    <t>gælder kun nybyggeri</t>
  </si>
  <si>
    <t>Indikator 1.2.</t>
  </si>
  <si>
    <t>Genbrug og genanvendelse efter endt levetid</t>
  </si>
  <si>
    <t xml:space="preserve">Mulighed for at score point ved at benytte genbrugte og genanvendte materialer i byggeriet. Bygherre bestemmer selv, hvor mange point der scores. </t>
  </si>
  <si>
    <t>Indikator 3.1</t>
  </si>
  <si>
    <t>Valg af let genbrugelige og genanvendelig materialer og samlingsmetoder. Point opgøres.</t>
  </si>
  <si>
    <t>TEC1.6.KK.1.</t>
  </si>
  <si>
    <t xml:space="preserve">Udarbejd beskrivelse af, hvordan byggeriet i fremtiden vil kunne nedtages og genbruges eller genanvendes
</t>
  </si>
  <si>
    <t>Beskrivelsen skal indeholde en konkret oversigt over byggeriets bygningsdele og installationer, der passer til projektets detaljeringsgrad, og for hver bygningsdel skal det beskrives, hvordan bygningsdelen skal nedtages og håndteres ved endt anvendelse. Der skal angives en procent for hvor stor en andel af de enkelte bygningsdele der vil kunne henholdsvis genbruges, genanvendes, nyttiggøres på anden vis eller skulle deponeres.
I takt med at projektet detaljeres, skal oversigten detaljeres og præciseres, ligesom mængderne for genbrug, genanvendelse, anden nyttiggørelse og deponi skal præciseres for den samlede bygning. Oversigten skal udvides, så den også indeholder en vurdering af de potentielle miljøbesparelser forbundet med direkte genbrug, genanvendelse eller anden nyttiggørelse af de enkelte bygningsdele.</t>
  </si>
  <si>
    <t xml:space="preserve">ENV2.2. </t>
  </si>
  <si>
    <t>Vandforbrugsværdien:</t>
  </si>
  <si>
    <t>ENV2.2.KK.1.</t>
  </si>
  <si>
    <t xml:space="preserve">Der skal arbejdes med opsamling og anvendelse af regnvand, lokal afledning af regnvand (LAR) eller tilbageholdelse af regnvand på tage. </t>
  </si>
  <si>
    <t>ENV2.2.KK.2. 	Kravet om 90 point reduceres i følgende tilfælde, hvor der skal opnås det højst mulige antal point og som minimum 40 point:
- Krav om LAR bortfalder, hvis byggeriet er beliggende i et område, der er separatkloakeret eller er planlagt separatkloakeret, jf. kommunens gældende spildevandsplan.
- Krav om opsamling og anvendelse af regnvand bortfalder hvor det jf. lovgivningen ikke er tilladt. Dette gælder f.eks. i bygninger med offentlig adgang, i institutioner for børn under 6 år, samt plejehjem og andre institutioner for særligt følsomme grupper.
- Krav om tilbageholdelse af regnvand på tage bortfalder, hvis tagarealer skal anvendes til ophold (f.eks. legeplads) eller tekniske installationer (herunder vedvarende energi).</t>
  </si>
  <si>
    <t xml:space="preserve">ENV2.2.KK.3. 	Herudover kan krav om LAR, opsamling og anvendelse af regnvand og tilbageholdelse af regnvand på tage bortfalde, hvis entreprenør, rådgiver eller DGNB-auditor:
- dokumenterer tekniske udfordringer med løsningerne (f.eks. pladsmangel og geologiske forhold) og/eller
- har udført anlægsøkonomiske beregninger, der viser, at løsningerne væsentligt fordyrer projektet (beregning skal medtage reduceret tilslutningsbidrag/refusion af tilslutningsbidrag). Herunder kan inddrages hensyn til rentabilitet ved brug af en rentabilitetsfaktor, som tager højde for lånets ydelse og dermed for den afledte huslejekonsekvens. De anlægsøkonomiske beregninger holdes op mod en beregning af udgifter til afledning og rensning af regnvandet, der viser besparelsen for samfundet. </t>
  </si>
  <si>
    <t xml:space="preserve">ENV2.2.KK.4. 	Ved omfattende renoveringer i fysiske helhedsplaner som støttes af Landsbyggefonden stilles krav til LAR, opsamling og brug af regnvand og tilbageholdelse af regnvand på tage, kun hvis renoveringen omfatter relevante områder. </t>
  </si>
  <si>
    <t>Indikator 2.1.1.</t>
  </si>
  <si>
    <t xml:space="preserve">Der er ikke behov for vanding af udearealer med drikkevand: </t>
  </si>
  <si>
    <t>Indikator 2.2.2.</t>
  </si>
  <si>
    <t xml:space="preserve">Udearealer inkluderer elementer til tilbageholdelse af regnvand: </t>
  </si>
  <si>
    <t>ENV2.4.</t>
  </si>
  <si>
    <t>Biodiversitet på matriklen - bynatur</t>
  </si>
  <si>
    <t xml:space="preserve">Følgende krav, fastlagt af Københavns Kommune, opfyldes: </t>
  </si>
  <si>
    <t xml:space="preserve">Ved nybyggeri skal der samlet opnås minimum 50 point, herunder:
Resterende point vælges bland indikatorerne:
Indikator 1 Biofaktorindeks: 30 + 10 point
Indikator 2 Mangfoldighed af dyrearter i udearealer: 20 point
Indikator 3 Mangfoldighed af dyrearter på selve bygningen: 20 point
Indikator 4 Invasive plantearter:10 point – Skal altid prioriteres.
Indikator 5 Habitatforbindelser: 10 point
Indikator 6 Udvikling og vedligeholdelse: 15 point
Indikator 7 Biodiversitetsstrategi: 10 point
</t>
  </si>
  <si>
    <t xml:space="preserve">Indikator 3.3 </t>
  </si>
  <si>
    <t>Der udføres tiltag svarende til minimum 50 point samlet i kriterie ENV2.4 og herunder skal der opnås 5 point i indikator 3. 3 for at undgå invasive plantearter</t>
  </si>
  <si>
    <t>ENV2.4.KK.2. 	Ved omfattende renoveringer i fysiske helhedsplaner som støttes af Landsbyggefonden opfyldes krav til ENV2.4, hvis renoveringsprojektet omfatter relevante udearealer, hvor det giver mening at arbejde med biodiversitet</t>
  </si>
  <si>
    <t xml:space="preserve">SITE1.1. </t>
  </si>
  <si>
    <t>Lokalmiljø - Skybrudssikring</t>
  </si>
  <si>
    <t>SITE1.1.KK.1.	Ved omfattende renoveringer i fysiske helhedsplaner som støttes af Landsbyggefonden kan kompenserende tiltag (3.3) reduceres til de områder renoveringen omfatter.</t>
  </si>
  <si>
    <t xml:space="preserve">Indikator 3.1. </t>
  </si>
  <si>
    <t>Risikograd ved skybrud – skal vurderes og pointsættes</t>
  </si>
  <si>
    <t>Indikator 3.3.1.</t>
  </si>
  <si>
    <t>Der er foretaget en risikoanalyse af bygningen (gælder kun bluespots):</t>
  </si>
  <si>
    <t>Indikator 3.3.2</t>
  </si>
  <si>
    <t>Der er implementeret tiltag der væsentligt reducerer risiko for oversvømmelse af bygning eller væsentligt reducerer risiko for bygningsskade og anden materiel skade ved oversvømmelser (gælder kun bluespots):</t>
  </si>
  <si>
    <t>PRO2.1.</t>
  </si>
  <si>
    <t>Byggeplads/byggeproces - byggeaffald</t>
  </si>
  <si>
    <t>? Hvilke krav gælder renovering?</t>
  </si>
  <si>
    <t>Indikator 1.1.1.</t>
  </si>
  <si>
    <t>Der er formuleret et koncept for minimering og sortering af affald på byggepladsen</t>
  </si>
  <si>
    <t>Informering af deltagere i byggeprocessen på byggepladsen</t>
  </si>
  <si>
    <t>Indikator 1.3</t>
  </si>
  <si>
    <t>Gennemgang af det implementerede arbejde</t>
  </si>
  <si>
    <t xml:space="preserve">PRO2.1.KK.1.	Planerne over indretningen af byggepladsen skal indeholde angivelse af hvilke affaldsfraktioner, der kildesorteres i på pladsen, hvordan affaldet opbevares, og hvor affaldscontainerne er placeret.
</t>
  </si>
  <si>
    <t xml:space="preserve">PRO2.1.KK.2.  </t>
  </si>
  <si>
    <t xml:space="preserve">Der skal opstilles containere, som er afmærkede med de affaldsfraktioner som fremgår af den lovpligtige anmeldelse til Københavns Kommune. Anmeldelsen skal være vedlagt en ressource- og miljøkortlægning. </t>
  </si>
  <si>
    <t>PRO2.1.KK.3.</t>
  </si>
  <si>
    <t xml:space="preserve">	Københavns Kommune har særligt fokus på af PCB og stiller derfor krav om at materialer, som er afrenset for PCB, altid skal kontrolleres ved renhedstest.
</t>
  </si>
  <si>
    <t>PRO2.1.KK.4.</t>
  </si>
  <si>
    <t xml:space="preserve">	Københavns Kommune har særligt fokus på, at der ikke cirkulerer genbrugsmaterialer forurenet med miljøfremmede stoffer. Indholdet af miljøfremmede stoffer skal derfor altid indgå i afklaringen af, om fraktionerne er egnet til genbrug og genanvendelse.
</t>
  </si>
  <si>
    <t xml:space="preserve">KK.MILJØ.4. </t>
  </si>
  <si>
    <t>Kildesortering i boliger</t>
  </si>
  <si>
    <t xml:space="preserve">KK.MILJØ.4.1.  </t>
  </si>
  <si>
    <t>KK.13.1</t>
  </si>
  <si>
    <t>Kildesortering inde i boliger:
- Der skal etableres mulighed for at kildesortere i mindst 5 affaldsfraktioner.   
- Kildesorteringen i små boliger (under 50 m2) kan etableres med én affaldsfraktion mindre.</t>
  </si>
  <si>
    <t>KK.MILJØ.4.2.</t>
  </si>
  <si>
    <t>KK.13.2</t>
  </si>
  <si>
    <t xml:space="preserve">Kildesortering uden for boliger:
Der skal i ejendommen afsættes et areal, der som udgangspunkt svarer til ca. ½ m2 pr. bolig, i skur, rum eller lignende til storskrald </t>
  </si>
  <si>
    <t xml:space="preserve">KK.MILJØ.4.3. </t>
  </si>
  <si>
    <t>KK.13.3</t>
  </si>
  <si>
    <t xml:space="preserve">Mulighed for direkte genbrug skal sikres ved at tilbyde beboerne at bytte effekter f.eks. på særlige byttehylder, kan opsættes i storskraldsrum, kælderrum eller lignende. Pladsen til dette skal afsættes og vises på tegning. </t>
  </si>
  <si>
    <t xml:space="preserve">KK.MILJØ.4.4.  </t>
  </si>
  <si>
    <t>KK.13.4</t>
  </si>
  <si>
    <t xml:space="preserve">I ejendomme, hvor det er muligt at bruge kompost, skal haveaffaldet komposteres på friarealerne på egen grund. </t>
  </si>
  <si>
    <t>KK.MILJØ.4.5.</t>
  </si>
  <si>
    <t xml:space="preserve">Ved omfattende renoveringer i fysiske helhedsplaner som støttes af Landsbyggefonden, følges ovenstående krav, hvis renoveringen omfatter områder, som er relevante i forhold til kravene.
</t>
  </si>
  <si>
    <t>reno</t>
  </si>
  <si>
    <t xml:space="preserve">KK.MILJØ.6. </t>
  </si>
  <si>
    <t>Jordforurening</t>
  </si>
  <si>
    <t>KK.MILJØ.6.1</t>
  </si>
  <si>
    <t xml:space="preserve">Jordforureninger af mindre arealmæssig udbredelse (dvs. punktkilder), der kan udgøre et miljø- og/eller sundhedsmæssigt problem, skal fjernes, hvis de konstateres på en grund som ikke er kortlagt efter jordforureningsloven. Dvs. forureningen skal bortgraves, så grunden ikke skal kortlægges efter jordforureningsloven. </t>
  </si>
  <si>
    <t>Svane certificering</t>
  </si>
  <si>
    <t>Renoveringer certificeres efter kravsættet "Svanemærkning af renoveringer"</t>
  </si>
  <si>
    <t>Nybyggerier certificeres efter kravsættet "Svanemærkning af huse lejligheder, skoler og daginstitutioner"</t>
  </si>
  <si>
    <t>1.</t>
  </si>
  <si>
    <t>2 point</t>
  </si>
  <si>
    <t>P2</t>
  </si>
  <si>
    <t>’Individuel måling af brugsvand’</t>
  </si>
  <si>
    <t>1 point</t>
  </si>
  <si>
    <t>P14</t>
  </si>
  <si>
    <t>’Intelligent energiovervågning og visning af boligens energiforbrug’</t>
  </si>
  <si>
    <t>KK.1.1.</t>
  </si>
  <si>
    <t>KK.1.2.</t>
  </si>
  <si>
    <t>KK.1.4.</t>
  </si>
  <si>
    <t>KK.1.3.</t>
  </si>
  <si>
    <t>2.</t>
  </si>
  <si>
    <t>Følgende krav, fastlagt af Københavns Kommune, opfyldes:</t>
  </si>
  <si>
    <t>KK.MILJØ.1.1. 	Ved omfattende renoveringer i fysiske helhedsplaner som støttes af Landsbyggefonden er målet, at: 
1. Bygninger med energimærke B, C og D skal forbedres ét trin.
2. Bygninger med energimærke E skal forbedres til C
3. Bygninger med energimærke F skal forbedres til D
4. Bygninger med energimærke G skal forbedres til D
I implementeringen af målet tages der hensyn til rentabilitet, om bygningsdelen er renoveringsmoden og om den er bevaringsværdig.</t>
  </si>
  <si>
    <t>KK.MILJØ.1.2. 	Der stilles krav om at implementere alle tiltag, der er støtteberettigede af Landsbyggefonden.</t>
  </si>
  <si>
    <t>3.</t>
  </si>
  <si>
    <t>KK.MILJØ.3.1. Ved nybyggerier og omfattende renoveringer i fysiske helhedsplaner som støttes af Landsbyggefonden og hvor varmeinstallationer renoveres, fastlægger Københavns Kommune, at bygninger skal tilsluttes og aftage fjernvarme i fjernvarmedistrikter, herunder også byggerier med varmeeffektbehov under 250kW.</t>
  </si>
  <si>
    <t>KK.MILJØ.3.2. I særlige tilfælde ved mindre eller midlertidigt byggeri med effektbehov under 250kW, er anvendelse af andre varmeformer mulig, i form af vedvarende energianlæg. 
Der kan i disse tilfælde søges om dispensation fra kravet og eventuel fritagelse for tilslutningspligten hos varmemyndigheden. For yderligere vejledning kan myndigheden kontaktes:
Københavns Kommune
Teknik- og Miljøforvaltningen
Bygge-, Parkerings- og Miljømyndighed
Telefon: +45 21 70 26 50
Mail: virkmiljoe@tmf.dk</t>
  </si>
  <si>
    <t>Materialer og cirkulær økonomi</t>
  </si>
  <si>
    <t>Livscyklusvurdering -  LCA-beregninger svarende til kriterier ENV1.1 Livscyklusvurdering i ”DGNB – Nybyggeri og omfattende renoveringer, version 2020” skal udføres. Herunder skal LCA’en udføres på et niveau svarende til at der i DGNB-systemet kunne opnås følgende:</t>
  </si>
  <si>
    <t>5 point</t>
  </si>
  <si>
    <t xml:space="preserve">10 point </t>
  </si>
  <si>
    <t>Reguleres via obligatoriske Svanekrav.</t>
  </si>
  <si>
    <t>KK.5.1.</t>
  </si>
  <si>
    <t xml:space="preserve">Der må der ikke anvendes tungmetaller (zink, kobber og bly) i vandførende bygningsdele på tage og regnvandsafløb mv. </t>
  </si>
  <si>
    <t>KK.5.2.</t>
  </si>
  <si>
    <t xml:space="preserve">Ved omfattende renoveringer i fysiske helhedsplaner som støttes af Landsbyggefonden med krav til bevaringsværdig arkitektur, skal tage og afledningsstrukturer til regnvand indeholdende tungmetaller derfor søges erstattet af vellignende materialer uden forureningskomponenter. Er det på grund af krav til arkitektur ikke muligt at undgå tungmetaller skal der installeres tungmetalfilter på afløbet. </t>
  </si>
  <si>
    <t>KK.5.3.</t>
  </si>
  <si>
    <t xml:space="preserve">	Ved renovering af bevaringsværdige bygninger, hvor tungmetaller udgør en lille del (under 10%) af den samlede tagflade kan tungmetalfiltre undlades, hvis det dokumenteres, at ejendommens tagvand ledes til fælleskloak, og der ikke er planer eller krav om at ændre kloakforholdene.</t>
  </si>
  <si>
    <t>KK.6.1.</t>
  </si>
  <si>
    <t xml:space="preserve">	Københavns Kommune stiller krav om, at rummenes funktioner og tilslutninger forsøges udført, så der opnås fleksibilitet og tilpasningsevne i: 
- de bærende konstruktioner og indervægge. Herunder undersøges mulighed for øget fleksibel indretning af byggeriet
- de tekniske systemer (ventilation, køling, varme, vand og afløb).</t>
  </si>
  <si>
    <t>KK.6.2.</t>
  </si>
  <si>
    <t xml:space="preserve">	Ved omfattende renoveringer som støttes af Landsbyggefonden vurderes alene de konstruktioner og tekniske installationer som renoveringen omfatter.</t>
  </si>
  <si>
    <t>KK.7.1.</t>
  </si>
  <si>
    <t>Bygherre vælger selv indsatser, der kan bidrage til at reducere forbrug af ressourcer og rengøringsmidler gennem bygningens levetid.</t>
  </si>
  <si>
    <t>KK.7.2.</t>
  </si>
  <si>
    <t>Ved renovering af bevaringsværdigt byggeri, hvor Københavns Kommune stiller krav til arkitektur, vægter krav til arkitektur over vedligeholdelses- og rengøringsvenlighed.</t>
  </si>
  <si>
    <t>Reguleres via obligatoriske krav i Svanen.</t>
  </si>
  <si>
    <t>KK.8.1.</t>
  </si>
  <si>
    <t>Inddrag krav om  ”Egnethed for genindvinding, transformation og genbrug”  i planlægningen. Dette skal ske ved at der senest ved afslutningen af ”Indledende rådgivning” samt i detailprojekteringen iht. Ydelsesbeskrivelsen for Byggeri og Landskab, evalueres på forskellige løsninger for at optimere ressourceeffektiviteten (inklusive processer til eventuelt transformationsarbejde).</t>
  </si>
  <si>
    <t>nybyg</t>
  </si>
  <si>
    <t>Regnvand og bynatur</t>
  </si>
  <si>
    <t>Der skal opnås point i Svanekrav:</t>
  </si>
  <si>
    <t xml:space="preserve">P14 </t>
  </si>
  <si>
    <t xml:space="preserve">Lokal håndtering af regnvand. Afkobling af regnvand fra fællessystemet. For at aflaste afløbssystemet skal regnvand fra tage og befæstede opholdsarealer afkobles fælleskloakken og genanvendes lokalt, nedsives efter principper for lokal afledning af regnvand (LAR) eller om muligt ledes til et vandområde, en skybrudsvej eller et forsinkelsesbassin. </t>
  </si>
  <si>
    <t xml:space="preserve"> 1 point</t>
  </si>
  <si>
    <t>KK.9.1.</t>
  </si>
  <si>
    <t xml:space="preserve">	København Kommune stiller krav om, at der arbejdes med opsamling og brug af regnvand, lokal afledning af regnvand (LAR) eller tilbageholdelse af regnvand på tage. Herunder skal opsamling og brug af regnvand og LAR prioriteres over tilbageholdelse af regnvand på tage.</t>
  </si>
  <si>
    <t xml:space="preserve">KK.9.2. </t>
  </si>
  <si>
    <t xml:space="preserve">	Kravet reduceres i følgende tilfælde:
- Krav om LAR bortfalder, hvis byggeriet er beliggende i et område, der er separatkloakeret eller er planlagt separatkloakeret, jf. kommunens gældende spildevandsplan.
- Krav om opsamling og anvendelse af regnvand bortfalder hvor det jf. lovgivningen ikke er tilladt. Dette gælder f.eks. i bygninger med offentlig adgang, i institutioner for børn under 6 år, samt plejehjem og andre institutioner for særligt følsomme grupper.
- Krav om tilbageholdelse af regnvand på tage bortfalder, hvis tagarealer skal anvendes til ophold (f.eks. legeplads) eller tekniske installationer (herunder vedvarende energi).</t>
  </si>
  <si>
    <t>KK.9.3. 	Herudover kan krav om LAR, opsamling og brug af regnvand og tilbageholdelse af regnvand på tage bortfalde, hvis entreprenør og rådgiver:
- dokumenterer tekniske udfordringer med løsningerne (f.eks. pladsmangel og geologiske forhold) og/eller
- har udført anlægsøkonomiske beregninger, der viser, at løsningerne væsentligt fordyrer projektet (beregning skal medtage reduceret tilslutningsbidrag/refusion af tilslutningsbidrag). Herunder kan inddrages hensyn til rentabilitet ved brug af en rentabilitetsfaktor, som tager højde for lånets ydelse og dermed for den afledte huslejekonsekvens. De anlægsøkonomiske beregninger holdes op mod en beregning af udgifter til afledning og rensning af regnvandet, der viser besparelsen for samfundet.</t>
  </si>
  <si>
    <t>KK.9.4. 	Ved omfattende renoveringer i fysiske helhedsplaner som støttes af Landsbyggefonden stilles krav til LAR, opsamling og brug af regnvand og tilbageholdelse af regnvand på tage, kun hvis renoveringen omfatter relevante områder.</t>
  </si>
  <si>
    <t xml:space="preserve">Point skal opnås blandt nedenstående mulige tiltag:
- Grønne tage og facader
- Skabte haver til biodiversitet
- Skabte habitater til insekter, fugle og flagermus </t>
  </si>
  <si>
    <t>Ved omfattende renoveringer i fysiske helhedsplaner som støttes af Landsbyggefonden opfyldes ovenstående, hvis renoveringsprojektet omfatter relevante udearealer, hvor det giver mening at arbejde med biodiversitet.</t>
  </si>
  <si>
    <t>Lokalmiljø – Skybrudssikring</t>
  </si>
  <si>
    <t>KK.11.1.</t>
  </si>
  <si>
    <t xml:space="preserve">Krav gældende for områder hvor der er risiko for oversvømmelser:                                                                              1) Beskyttelse mod skadelige indtrængen af regnvand skal ske ved etablering af barrierer, der er mindst 10 cm høje f.eks. vedudvendige kældertrapper, lyskasser, døre i stueplan m.m. hvor der kan skybrudssikres med afløb og opkanter eller terrænregulering, i det omfang det er muligt af hensyn til boligens niveaufri adgang for borgere med særlige behov.
2) Indtrængen af opstigende spildevand til ejendomme gennem kloaksystemet skal forhindres ved at etablere pumpebrønd eller højvandslukke. </t>
  </si>
  <si>
    <t>Nybyg</t>
  </si>
  <si>
    <t>KK.11.2.</t>
  </si>
  <si>
    <t xml:space="preserve">	Ved omfattende renoveringer i fysiske helhedsplaner som støttes af Landsbyggefonden kan kompenserende tiltag reduceres til de områder renoveringen omfatter.</t>
  </si>
  <si>
    <t>Reno</t>
  </si>
  <si>
    <t>Sortering til ressource</t>
  </si>
  <si>
    <t>Byggeplads/byggeproces – byggeaffald</t>
  </si>
  <si>
    <t xml:space="preserve">Reguleres via obligatoriske krav i Svanen. </t>
  </si>
  <si>
    <t>KK.12.1.</t>
  </si>
  <si>
    <t>- Udarbejdelse af et koncept for minimering og sortering af affald på byggepladsen
- Deltagere i byggeprocessen på byggepladsen skal være informeret om konceptet for minimering og sortering af affald
- Det implementerede arbejde skal gennemgås
- Planerne over indretningen af byggepladsen skal indeholde angivelse af hvilke affaldsfraktioner, der kildesorteres i på pladsen, hvordan affaldet opbevares, og hvor affaldscontainerne er placeret.</t>
  </si>
  <si>
    <t>krav 13 og 14 trækkes fra DGNB-master</t>
  </si>
  <si>
    <t>Ja</t>
  </si>
  <si>
    <t>Nej</t>
  </si>
  <si>
    <t>X</t>
  </si>
  <si>
    <t>Helhedsplan</t>
  </si>
  <si>
    <t xml:space="preserve">Skema A </t>
  </si>
  <si>
    <t xml:space="preserve">Skema B </t>
  </si>
  <si>
    <t>Skema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</si>
</sst>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F800]dddd\,\ mmmm\ dd\,\ yyyy"/>
  </numFmts>
  <fonts count="36" x14ac:knownFonts="1">
    <font>
      <sz val="11"/>
      <color theme="1"/>
      <name val="Calibri"/>
      <family val="2"/>
      <scheme val="minor"/>
    </font>
    <font>
      <sz val="11"/>
      <color rgb="FFFF0000"/>
      <name val="Calibri"/>
      <family val="2"/>
      <scheme val="minor"/>
    </font>
    <font>
      <b/>
      <sz val="12"/>
      <color theme="1"/>
      <name val="Calibri"/>
      <family val="2"/>
      <scheme val="minor"/>
    </font>
    <font>
      <b/>
      <sz val="14"/>
      <color theme="1"/>
      <name val="Calibri"/>
      <family val="2"/>
      <scheme val="minor"/>
    </font>
    <font>
      <b/>
      <sz val="18"/>
      <color rgb="FF203764"/>
      <name val="Calibri"/>
      <family val="2"/>
      <scheme val="minor"/>
    </font>
    <font>
      <u/>
      <sz val="11"/>
      <color theme="10"/>
      <name val="Calibri"/>
      <family val="2"/>
      <scheme val="minor"/>
    </font>
    <font>
      <b/>
      <sz val="11"/>
      <color theme="4" tint="-0.499984740745262"/>
      <name val="Calibri"/>
      <family val="2"/>
      <scheme val="minor"/>
    </font>
    <font>
      <sz val="11"/>
      <color theme="4" tint="-0.499984740745262"/>
      <name val="Calibri"/>
      <family val="2"/>
      <scheme val="minor"/>
    </font>
    <font>
      <b/>
      <sz val="12"/>
      <color theme="0"/>
      <name val="Calibri"/>
      <family val="2"/>
      <scheme val="minor"/>
    </font>
    <font>
      <b/>
      <sz val="11"/>
      <color rgb="FF002060"/>
      <name val="Calibri"/>
      <family val="2"/>
      <scheme val="minor"/>
    </font>
    <font>
      <b/>
      <u/>
      <sz val="11"/>
      <color theme="4" tint="-0.499984740745262"/>
      <name val="Calibri"/>
      <family val="2"/>
      <scheme val="minor"/>
    </font>
    <font>
      <i/>
      <sz val="11"/>
      <color theme="1"/>
      <name val="Calibri"/>
      <family val="2"/>
      <scheme val="minor"/>
    </font>
    <font>
      <b/>
      <u/>
      <sz val="11"/>
      <color rgb="FF002060"/>
      <name val="Calibri"/>
      <family val="2"/>
      <scheme val="minor"/>
    </font>
    <font>
      <sz val="14"/>
      <color theme="1"/>
      <name val="Calibri"/>
      <family val="2"/>
      <scheme val="minor"/>
    </font>
    <font>
      <b/>
      <sz val="11"/>
      <color theme="9" tint="-0.249977111117893"/>
      <name val="Calibri"/>
      <family val="2"/>
      <scheme val="minor"/>
    </font>
    <font>
      <b/>
      <sz val="11"/>
      <name val="Calibri"/>
      <family val="2"/>
      <scheme val="minor"/>
    </font>
    <font>
      <sz val="9"/>
      <color indexed="81"/>
      <name val="Tahoma"/>
      <family val="2"/>
    </font>
    <font>
      <b/>
      <sz val="9"/>
      <color indexed="81"/>
      <name val="Tahoma"/>
      <family val="2"/>
    </font>
    <font>
      <b/>
      <sz val="11"/>
      <color theme="1"/>
      <name val="Calibri"/>
      <family val="2"/>
      <scheme val="minor"/>
    </font>
    <font>
      <b/>
      <sz val="11"/>
      <color theme="8" tint="-0.249977111117893"/>
      <name val="Calibri"/>
      <family val="2"/>
      <scheme val="minor"/>
    </font>
    <font>
      <b/>
      <sz val="16"/>
      <color theme="1"/>
      <name val="Calibri"/>
      <family val="2"/>
      <scheme val="minor"/>
    </font>
    <font>
      <sz val="10"/>
      <color rgb="FF000000"/>
      <name val="KBH Tekst"/>
    </font>
    <font>
      <sz val="10"/>
      <color rgb="FF000000"/>
      <name val="Calibri"/>
      <family val="2"/>
    </font>
    <font>
      <sz val="10"/>
      <color rgb="FF000000"/>
      <name val="Cambria"/>
      <family val="1"/>
    </font>
    <font>
      <b/>
      <sz val="11"/>
      <color rgb="FF000000"/>
      <name val="Calibri"/>
      <family val="2"/>
      <scheme val="minor"/>
    </font>
    <font>
      <b/>
      <sz val="28"/>
      <color theme="1"/>
      <name val="Calibri"/>
      <family val="2"/>
      <scheme val="minor"/>
    </font>
    <font>
      <b/>
      <sz val="20"/>
      <color theme="9"/>
      <name val="Calibri"/>
      <family val="2"/>
      <scheme val="minor"/>
    </font>
    <font>
      <sz val="8"/>
      <name val="Calibri"/>
      <family val="2"/>
      <scheme val="minor"/>
    </font>
    <font>
      <sz val="11"/>
      <name val="Calibri"/>
      <family val="2"/>
      <scheme val="minor"/>
    </font>
    <font>
      <b/>
      <sz val="20"/>
      <color theme="8" tint="-0.249977111117893"/>
      <name val="Calibri"/>
      <family val="2"/>
      <scheme val="minor"/>
    </font>
    <font>
      <sz val="11"/>
      <color theme="1"/>
      <name val="Calibri"/>
      <family val="2"/>
      <scheme val="minor"/>
    </font>
    <font>
      <sz val="10"/>
      <color theme="1"/>
      <name val="KBH Tekst"/>
    </font>
    <font>
      <b/>
      <sz val="16"/>
      <name val="Calibri"/>
      <family val="2"/>
      <scheme val="minor"/>
    </font>
    <font>
      <sz val="11"/>
      <color rgb="FF000000"/>
      <name val="Calibri"/>
      <family val="2"/>
      <scheme val="minor"/>
    </font>
    <font>
      <sz val="9"/>
      <color indexed="81"/>
      <name val="Tahoma"/>
      <charset val="1"/>
    </font>
    <font>
      <b/>
      <sz val="9"/>
      <color indexed="81"/>
      <name val="Tahoma"/>
      <charset val="1"/>
    </font>
  </fonts>
  <fills count="12">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59999389629810485"/>
        <bgColor indexed="64"/>
      </patternFill>
    </fill>
  </fills>
  <borders count="12">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9" fontId="30" fillId="0" borderId="0" applyFont="0" applyFill="0" applyBorder="0" applyAlignment="0" applyProtection="0"/>
    <xf numFmtId="43" fontId="30" fillId="0" borderId="0" applyFont="0" applyFill="0" applyBorder="0" applyAlignment="0" applyProtection="0"/>
  </cellStyleXfs>
  <cellXfs count="207">
    <xf numFmtId="0" fontId="0" fillId="0" borderId="0" xfId="0"/>
    <xf numFmtId="0" fontId="0" fillId="0" borderId="0" xfId="0" applyAlignment="1">
      <alignment vertical="top"/>
    </xf>
    <xf numFmtId="0" fontId="6" fillId="0" borderId="0" xfId="0" applyFont="1"/>
    <xf numFmtId="14" fontId="7" fillId="0" borderId="0" xfId="0" applyNumberFormat="1" applyFont="1" applyAlignment="1">
      <alignment horizontal="left"/>
    </xf>
    <xf numFmtId="0" fontId="5" fillId="0" borderId="0" xfId="1"/>
    <xf numFmtId="0" fontId="8" fillId="2" borderId="0" xfId="0" applyFont="1" applyFill="1"/>
    <xf numFmtId="0" fontId="0" fillId="2" borderId="0" xfId="0" applyFill="1"/>
    <xf numFmtId="0" fontId="9" fillId="0" borderId="0" xfId="0" applyFont="1"/>
    <xf numFmtId="0" fontId="10" fillId="0" borderId="0" xfId="1" quotePrefix="1" applyFont="1"/>
    <xf numFmtId="0" fontId="11" fillId="0" borderId="0" xfId="0" applyFont="1"/>
    <xf numFmtId="0" fontId="12" fillId="0" borderId="0" xfId="1" quotePrefix="1" applyFont="1"/>
    <xf numFmtId="0" fontId="12" fillId="0" borderId="0" xfId="1" quotePrefix="1" applyFont="1" applyAlignment="1"/>
    <xf numFmtId="0" fontId="10" fillId="0" borderId="0" xfId="2" quotePrefix="1" applyFont="1"/>
    <xf numFmtId="0" fontId="3" fillId="0" borderId="0" xfId="0" applyFont="1" applyAlignment="1">
      <alignment vertical="center"/>
    </xf>
    <xf numFmtId="0" fontId="0" fillId="0" borderId="2" xfId="0" applyBorder="1" applyAlignment="1" applyProtection="1">
      <alignment horizontal="center" wrapText="1"/>
      <protection locked="0"/>
    </xf>
    <xf numFmtId="0" fontId="3" fillId="3" borderId="0" xfId="0" applyFont="1" applyFill="1" applyAlignment="1">
      <alignment vertical="center"/>
    </xf>
    <xf numFmtId="0" fontId="0" fillId="3" borderId="0" xfId="0" applyFill="1" applyAlignment="1" applyProtection="1">
      <alignment horizontal="center" wrapText="1"/>
      <protection locked="0"/>
    </xf>
    <xf numFmtId="0" fontId="3" fillId="4" borderId="0" xfId="0" applyFont="1" applyFill="1" applyAlignment="1">
      <alignment vertical="center"/>
    </xf>
    <xf numFmtId="0" fontId="3" fillId="3" borderId="0" xfId="0" applyFont="1" applyFill="1" applyAlignment="1" applyProtection="1">
      <alignment vertical="center"/>
      <protection locked="0"/>
    </xf>
    <xf numFmtId="0" fontId="0" fillId="0" borderId="2"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3" fillId="3" borderId="0" xfId="0" applyFont="1" applyFill="1"/>
    <xf numFmtId="0" fontId="0" fillId="3" borderId="0" xfId="0" applyFill="1" applyProtection="1">
      <protection locked="0"/>
    </xf>
    <xf numFmtId="0" fontId="0" fillId="0" borderId="0" xfId="0" applyAlignment="1">
      <alignment horizontal="left" vertical="top" wrapText="1"/>
    </xf>
    <xf numFmtId="0" fontId="0" fillId="0" borderId="5" xfId="0" applyBorder="1" applyProtection="1">
      <protection locked="0"/>
    </xf>
    <xf numFmtId="0" fontId="0" fillId="0" borderId="5" xfId="0" applyBorder="1"/>
    <xf numFmtId="0" fontId="20" fillId="0" borderId="0" xfId="0" applyFont="1"/>
    <xf numFmtId="0" fontId="0" fillId="0" borderId="0" xfId="0" applyAlignment="1">
      <alignment horizontal="left" vertical="top"/>
    </xf>
    <xf numFmtId="0" fontId="18" fillId="0" borderId="0" xfId="0" applyFont="1" applyAlignment="1">
      <alignment horizontal="left" vertical="top" wrapText="1"/>
    </xf>
    <xf numFmtId="0" fontId="21" fillId="0" borderId="0" xfId="0" applyFont="1" applyAlignment="1">
      <alignment horizontal="left" vertical="top" wrapText="1"/>
    </xf>
    <xf numFmtId="0" fontId="24" fillId="0" borderId="0" xfId="0" applyFont="1" applyAlignment="1">
      <alignment horizontal="left" vertical="top" wrapText="1"/>
    </xf>
    <xf numFmtId="0" fontId="21" fillId="0" borderId="0" xfId="0" applyFont="1" applyAlignment="1">
      <alignment horizontal="left" vertical="center" wrapText="1"/>
    </xf>
    <xf numFmtId="0" fontId="0" fillId="0" borderId="0" xfId="0" applyAlignment="1">
      <alignment wrapText="1"/>
    </xf>
    <xf numFmtId="0" fontId="1" fillId="0" borderId="5" xfId="0" applyFont="1" applyBorder="1"/>
    <xf numFmtId="0" fontId="0" fillId="0" borderId="5" xfId="0" applyBorder="1" applyAlignment="1">
      <alignment wrapText="1"/>
    </xf>
    <xf numFmtId="0" fontId="0" fillId="0" borderId="5" xfId="0" applyBorder="1" applyAlignment="1">
      <alignment vertical="top"/>
    </xf>
    <xf numFmtId="0" fontId="18" fillId="0" borderId="5" xfId="0" applyFont="1" applyBorder="1" applyAlignment="1">
      <alignment vertical="top"/>
    </xf>
    <xf numFmtId="0" fontId="0" fillId="0" borderId="8" xfId="0" applyBorder="1" applyAlignment="1">
      <alignment vertical="top"/>
    </xf>
    <xf numFmtId="0" fontId="1" fillId="0" borderId="8" xfId="0" applyFont="1" applyBorder="1"/>
    <xf numFmtId="0" fontId="1" fillId="0" borderId="5" xfId="0" applyFont="1" applyBorder="1" applyAlignment="1">
      <alignment vertical="top"/>
    </xf>
    <xf numFmtId="0" fontId="1" fillId="0" borderId="5" xfId="0" applyFont="1" applyBorder="1" applyAlignment="1">
      <alignment wrapText="1"/>
    </xf>
    <xf numFmtId="0" fontId="1" fillId="0" borderId="8" xfId="0" applyFont="1" applyBorder="1" applyAlignment="1">
      <alignment wrapText="1"/>
    </xf>
    <xf numFmtId="0" fontId="0" fillId="0" borderId="0" xfId="0" applyAlignment="1">
      <alignment vertical="top" wrapText="1"/>
    </xf>
    <xf numFmtId="9" fontId="15" fillId="0" borderId="4" xfId="3" applyFont="1" applyBorder="1" applyAlignment="1">
      <alignment horizontal="left"/>
    </xf>
    <xf numFmtId="0" fontId="18" fillId="0" borderId="0" xfId="0" applyFont="1" applyAlignment="1">
      <alignment horizontal="left" vertical="top"/>
    </xf>
    <xf numFmtId="0" fontId="31" fillId="0" borderId="0" xfId="0" applyFont="1" applyAlignment="1">
      <alignment horizontal="left" vertical="top" wrapText="1"/>
    </xf>
    <xf numFmtId="0" fontId="0" fillId="0" borderId="0" xfId="0" quotePrefix="1" applyAlignment="1">
      <alignment horizontal="left" vertical="top" wrapText="1"/>
    </xf>
    <xf numFmtId="0" fontId="1" fillId="0" borderId="10" xfId="0" applyFont="1" applyBorder="1"/>
    <xf numFmtId="0" fontId="18" fillId="0" borderId="6" xfId="0" applyFont="1" applyBorder="1" applyAlignment="1">
      <alignment vertical="top"/>
    </xf>
    <xf numFmtId="0" fontId="1" fillId="0" borderId="0" xfId="0" applyFont="1" applyAlignment="1">
      <alignment vertical="top"/>
    </xf>
    <xf numFmtId="0" fontId="0" fillId="0" borderId="0" xfId="0" applyAlignment="1" applyProtection="1">
      <alignment vertical="top"/>
      <protection locked="0"/>
    </xf>
    <xf numFmtId="0" fontId="1" fillId="0" borderId="8" xfId="0" applyFont="1" applyBorder="1" applyAlignment="1">
      <alignment vertical="top"/>
    </xf>
    <xf numFmtId="164" fontId="0" fillId="0" borderId="2" xfId="4" applyNumberFormat="1" applyFont="1" applyBorder="1" applyAlignment="1" applyProtection="1">
      <alignment horizontal="center" wrapText="1"/>
      <protection locked="0"/>
    </xf>
    <xf numFmtId="0" fontId="0" fillId="0" borderId="0" xfId="0" applyProtection="1">
      <protection locked="0"/>
    </xf>
    <xf numFmtId="0" fontId="1" fillId="0" borderId="0" xfId="0" applyFont="1" applyProtection="1">
      <protection locked="0"/>
    </xf>
    <xf numFmtId="9" fontId="15" fillId="0" borderId="4" xfId="3" applyFont="1" applyBorder="1" applyAlignment="1" applyProtection="1">
      <alignment horizontal="left"/>
      <protection locked="0"/>
    </xf>
    <xf numFmtId="0" fontId="1" fillId="0" borderId="5" xfId="0" applyFont="1" applyBorder="1" applyProtection="1">
      <protection locked="0"/>
    </xf>
    <xf numFmtId="0" fontId="1" fillId="0" borderId="5" xfId="0" applyFont="1" applyBorder="1" applyAlignment="1" applyProtection="1">
      <alignment wrapText="1"/>
      <protection locked="0"/>
    </xf>
    <xf numFmtId="0" fontId="0" fillId="0" borderId="5" xfId="0" applyBorder="1" applyAlignment="1" applyProtection="1">
      <alignment wrapText="1"/>
      <protection locked="0"/>
    </xf>
    <xf numFmtId="0" fontId="0" fillId="0" borderId="8" xfId="0" applyBorder="1" applyProtection="1">
      <protection locked="0"/>
    </xf>
    <xf numFmtId="0" fontId="1" fillId="0" borderId="8" xfId="0" applyFont="1" applyBorder="1" applyProtection="1">
      <protection locked="0"/>
    </xf>
    <xf numFmtId="0" fontId="1" fillId="0" borderId="8" xfId="0" applyFont="1" applyBorder="1" applyAlignment="1" applyProtection="1">
      <alignment wrapText="1"/>
      <protection locked="0"/>
    </xf>
    <xf numFmtId="0" fontId="20" fillId="0" borderId="0" xfId="0" applyFont="1" applyProtection="1">
      <protection locked="0"/>
    </xf>
    <xf numFmtId="0" fontId="1" fillId="0" borderId="10" xfId="0" applyFont="1" applyBorder="1" applyProtection="1">
      <protection locked="0"/>
    </xf>
    <xf numFmtId="0" fontId="18" fillId="0" borderId="0" xfId="0" applyFont="1" applyAlignment="1" applyProtection="1">
      <alignment vertical="top"/>
      <protection locked="0"/>
    </xf>
    <xf numFmtId="0" fontId="0" fillId="0" borderId="0" xfId="0" applyAlignment="1" applyProtection="1">
      <alignment wrapText="1"/>
      <protection locked="0"/>
    </xf>
    <xf numFmtId="0" fontId="5" fillId="0" borderId="0" xfId="1" applyProtection="1"/>
    <xf numFmtId="0" fontId="25" fillId="0" borderId="0" xfId="0" applyFont="1"/>
    <xf numFmtId="0" fontId="19" fillId="0" borderId="5" xfId="0" applyFont="1" applyBorder="1"/>
    <xf numFmtId="0" fontId="14" fillId="4" borderId="5" xfId="0" applyFont="1" applyFill="1" applyBorder="1"/>
    <xf numFmtId="0" fontId="1" fillId="0" borderId="0" xfId="0" applyFont="1"/>
    <xf numFmtId="0" fontId="0" fillId="0" borderId="7" xfId="0" applyBorder="1"/>
    <xf numFmtId="0" fontId="0" fillId="0" borderId="4" xfId="0" applyBorder="1"/>
    <xf numFmtId="0" fontId="18" fillId="0" borderId="0" xfId="0" applyFont="1"/>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0" fillId="5" borderId="5" xfId="0" applyFill="1" applyBorder="1" applyAlignment="1">
      <alignment horizontal="center" vertical="center"/>
    </xf>
    <xf numFmtId="0" fontId="3" fillId="0" borderId="5" xfId="0" applyFont="1" applyBorder="1"/>
    <xf numFmtId="0" fontId="18" fillId="0" borderId="5" xfId="0" applyFont="1" applyBorder="1"/>
    <xf numFmtId="0" fontId="3" fillId="0" borderId="5" xfId="0" applyFont="1" applyBorder="1" applyAlignment="1">
      <alignment vertical="top"/>
    </xf>
    <xf numFmtId="0" fontId="18" fillId="0" borderId="5" xfId="0" applyFont="1" applyBorder="1" applyAlignment="1">
      <alignment vertical="top" wrapText="1"/>
    </xf>
    <xf numFmtId="0" fontId="18" fillId="0" borderId="8" xfId="0" applyFont="1" applyBorder="1" applyAlignment="1">
      <alignment vertical="top"/>
    </xf>
    <xf numFmtId="0" fontId="0" fillId="0" borderId="8" xfId="0" applyBorder="1" applyAlignment="1">
      <alignment wrapText="1"/>
    </xf>
    <xf numFmtId="0" fontId="0" fillId="0" borderId="5" xfId="0" applyBorder="1" applyAlignment="1">
      <alignment vertical="top" wrapText="1"/>
    </xf>
    <xf numFmtId="0" fontId="18" fillId="0" borderId="5" xfId="0" applyFont="1" applyBorder="1" applyAlignment="1">
      <alignment horizontal="right" vertical="top"/>
    </xf>
    <xf numFmtId="0" fontId="0" fillId="0" borderId="5" xfId="0" applyBorder="1" applyAlignment="1">
      <alignment horizontal="left" vertical="top"/>
    </xf>
    <xf numFmtId="165" fontId="0" fillId="0" borderId="5" xfId="0" applyNumberFormat="1" applyBorder="1"/>
    <xf numFmtId="0" fontId="2" fillId="7" borderId="5" xfId="0" applyFont="1" applyFill="1" applyBorder="1" applyAlignment="1">
      <alignment horizontal="center" vertical="center"/>
    </xf>
    <xf numFmtId="0" fontId="2" fillId="7" borderId="5" xfId="0" applyFont="1" applyFill="1" applyBorder="1" applyAlignment="1">
      <alignment horizontal="center" vertical="center" wrapText="1"/>
    </xf>
    <xf numFmtId="0" fontId="0" fillId="7" borderId="5" xfId="0" applyFill="1" applyBorder="1" applyAlignment="1">
      <alignment horizontal="center" vertical="center"/>
    </xf>
    <xf numFmtId="0" fontId="2" fillId="8" borderId="5" xfId="0" applyFont="1" applyFill="1" applyBorder="1" applyAlignment="1" applyProtection="1">
      <alignment horizontal="center" vertical="center"/>
      <protection locked="0"/>
    </xf>
    <xf numFmtId="0" fontId="2" fillId="8" borderId="5" xfId="0" applyFont="1" applyFill="1" applyBorder="1" applyAlignment="1">
      <alignment horizontal="center" vertical="center"/>
    </xf>
    <xf numFmtId="0" fontId="2" fillId="8" borderId="5" xfId="0" applyFont="1" applyFill="1" applyBorder="1" applyAlignment="1">
      <alignment horizontal="center" vertical="center" wrapText="1"/>
    </xf>
    <xf numFmtId="0" fontId="15" fillId="0" borderId="5" xfId="0" applyFont="1" applyBorder="1" applyAlignment="1">
      <alignment vertical="top"/>
    </xf>
    <xf numFmtId="0" fontId="2" fillId="7" borderId="5" xfId="0" applyFont="1" applyFill="1" applyBorder="1" applyAlignment="1">
      <alignment horizontal="center" vertical="top" wrapText="1"/>
    </xf>
    <xf numFmtId="0" fontId="2" fillId="8" borderId="5" xfId="0" applyFont="1" applyFill="1" applyBorder="1" applyAlignment="1">
      <alignment horizontal="center" vertical="top" wrapText="1"/>
    </xf>
    <xf numFmtId="0" fontId="0" fillId="8" borderId="5" xfId="0" applyFill="1" applyBorder="1" applyAlignment="1">
      <alignment horizontal="center" vertical="center"/>
    </xf>
    <xf numFmtId="0" fontId="18" fillId="0" borderId="5" xfId="0" applyFont="1" applyBorder="1" applyAlignment="1">
      <alignment horizontal="left" vertical="top" wrapText="1"/>
    </xf>
    <xf numFmtId="0" fontId="2" fillId="5" borderId="5" xfId="0" applyFont="1" applyFill="1" applyBorder="1" applyAlignment="1">
      <alignment horizontal="center" vertical="top" wrapText="1"/>
    </xf>
    <xf numFmtId="0" fontId="18" fillId="0" borderId="5" xfId="0" applyFont="1" applyBorder="1" applyAlignment="1">
      <alignment wrapText="1"/>
    </xf>
    <xf numFmtId="0" fontId="2" fillId="9" borderId="5" xfId="0" applyFont="1" applyFill="1" applyBorder="1" applyAlignment="1">
      <alignment horizontal="center" vertical="center"/>
    </xf>
    <xf numFmtId="0" fontId="2" fillId="9" borderId="5" xfId="0" applyFont="1" applyFill="1" applyBorder="1" applyAlignment="1">
      <alignment horizontal="center" vertical="center" wrapText="1"/>
    </xf>
    <xf numFmtId="0" fontId="2" fillId="9" borderId="5" xfId="0" applyFont="1" applyFill="1" applyBorder="1" applyAlignment="1">
      <alignment horizontal="center" vertical="top" wrapText="1"/>
    </xf>
    <xf numFmtId="0" fontId="0" fillId="9" borderId="5" xfId="0" applyFill="1" applyBorder="1" applyAlignment="1">
      <alignment horizontal="center" vertical="center"/>
    </xf>
    <xf numFmtId="0" fontId="28" fillId="0" borderId="5" xfId="0" applyFont="1" applyBorder="1" applyAlignment="1">
      <alignment wrapText="1"/>
    </xf>
    <xf numFmtId="0" fontId="2" fillId="6" borderId="5" xfId="0" applyFont="1" applyFill="1" applyBorder="1" applyAlignment="1">
      <alignment horizontal="center" vertical="center"/>
    </xf>
    <xf numFmtId="0" fontId="2" fillId="6" borderId="5" xfId="0" applyFont="1" applyFill="1" applyBorder="1" applyAlignment="1">
      <alignment horizontal="center" vertical="center" wrapText="1"/>
    </xf>
    <xf numFmtId="0" fontId="2" fillId="6" borderId="5" xfId="0" applyFont="1" applyFill="1" applyBorder="1" applyAlignment="1">
      <alignment horizontal="center" vertical="top" wrapText="1"/>
    </xf>
    <xf numFmtId="0" fontId="0" fillId="6" borderId="5" xfId="0" applyFill="1" applyBorder="1" applyAlignment="1">
      <alignment horizontal="center" vertical="center"/>
    </xf>
    <xf numFmtId="0" fontId="3" fillId="0" borderId="5" xfId="0" applyFont="1" applyBorder="1" applyAlignment="1">
      <alignment horizontal="left" vertical="top"/>
    </xf>
    <xf numFmtId="0" fontId="18" fillId="0" borderId="5" xfId="0" applyFont="1" applyBorder="1" applyAlignment="1">
      <alignment horizontal="left" vertical="top"/>
    </xf>
    <xf numFmtId="0" fontId="29" fillId="0" borderId="0" xfId="0" applyFont="1"/>
    <xf numFmtId="0" fontId="18" fillId="0" borderId="0" xfId="0" applyFont="1" applyAlignment="1">
      <alignment vertical="top"/>
    </xf>
    <xf numFmtId="0" fontId="3" fillId="0" borderId="5" xfId="0" applyFont="1" applyBorder="1" applyAlignment="1">
      <alignment horizontal="left"/>
    </xf>
    <xf numFmtId="0" fontId="0" fillId="0" borderId="7" xfId="0" applyBorder="1" applyAlignment="1">
      <alignment vertical="top"/>
    </xf>
    <xf numFmtId="0" fontId="15" fillId="0" borderId="0" xfId="0" applyFont="1" applyAlignment="1">
      <alignment horizontal="left"/>
    </xf>
    <xf numFmtId="9" fontId="15" fillId="0" borderId="0" xfId="3" applyFont="1" applyBorder="1" applyAlignment="1" applyProtection="1">
      <alignment horizontal="left"/>
    </xf>
    <xf numFmtId="0" fontId="0" fillId="0" borderId="0" xfId="0" applyAlignment="1">
      <alignment horizontal="left"/>
    </xf>
    <xf numFmtId="0" fontId="15" fillId="0" borderId="5" xfId="0" applyFont="1" applyBorder="1" applyAlignment="1">
      <alignment horizontal="right" vertical="top"/>
    </xf>
    <xf numFmtId="0" fontId="2" fillId="10" borderId="5" xfId="0" applyFont="1" applyFill="1" applyBorder="1" applyAlignment="1">
      <alignment horizontal="center" vertical="center"/>
    </xf>
    <xf numFmtId="0" fontId="2" fillId="10" borderId="5" xfId="0" applyFont="1" applyFill="1" applyBorder="1" applyAlignment="1">
      <alignment horizontal="center" vertical="center" wrapText="1"/>
    </xf>
    <xf numFmtId="0" fontId="2" fillId="10" borderId="5" xfId="0" applyFont="1" applyFill="1" applyBorder="1" applyAlignment="1">
      <alignment horizontal="center" vertical="top" wrapText="1"/>
    </xf>
    <xf numFmtId="0" fontId="2" fillId="11" borderId="5" xfId="0" applyFont="1" applyFill="1" applyBorder="1" applyAlignment="1">
      <alignment horizontal="center" vertical="center"/>
    </xf>
    <xf numFmtId="0" fontId="2" fillId="11" borderId="5" xfId="0" applyFont="1" applyFill="1" applyBorder="1" applyAlignment="1">
      <alignment horizontal="center" vertical="center" wrapText="1"/>
    </xf>
    <xf numFmtId="0" fontId="2" fillId="11" borderId="5" xfId="0" applyFont="1" applyFill="1" applyBorder="1" applyAlignment="1">
      <alignment horizontal="center" vertical="top" wrapText="1"/>
    </xf>
    <xf numFmtId="0" fontId="0" fillId="0" borderId="5" xfId="0" applyBorder="1" applyAlignment="1">
      <alignment horizontal="left" vertical="top" wrapText="1"/>
    </xf>
    <xf numFmtId="0" fontId="0" fillId="0" borderId="2" xfId="0" quotePrefix="1" applyBorder="1" applyAlignment="1" applyProtection="1">
      <alignment horizontal="center" wrapText="1"/>
      <protection locked="0"/>
    </xf>
    <xf numFmtId="0" fontId="28" fillId="0" borderId="5" xfId="0" applyFont="1" applyBorder="1" applyAlignment="1">
      <alignment vertical="top"/>
    </xf>
    <xf numFmtId="0" fontId="5" fillId="0" borderId="0" xfId="1" applyAlignment="1">
      <alignment vertical="top"/>
    </xf>
    <xf numFmtId="0" fontId="0" fillId="7" borderId="5" xfId="0" applyFill="1" applyBorder="1" applyAlignment="1">
      <alignment horizontal="center" vertical="top"/>
    </xf>
    <xf numFmtId="0" fontId="0" fillId="8" borderId="5" xfId="0" applyFill="1" applyBorder="1" applyAlignment="1">
      <alignment horizontal="center" vertical="top"/>
    </xf>
    <xf numFmtId="0" fontId="0" fillId="5" borderId="5" xfId="0" applyFill="1" applyBorder="1" applyAlignment="1">
      <alignment horizontal="center" vertical="top"/>
    </xf>
    <xf numFmtId="0" fontId="0" fillId="9" borderId="5" xfId="0" applyFill="1" applyBorder="1" applyAlignment="1">
      <alignment horizontal="center" vertical="top"/>
    </xf>
    <xf numFmtId="0" fontId="0" fillId="6" borderId="5" xfId="0" applyFill="1" applyBorder="1" applyAlignment="1">
      <alignment horizontal="center" vertical="top"/>
    </xf>
    <xf numFmtId="0" fontId="0" fillId="10" borderId="5" xfId="0" applyFill="1" applyBorder="1" applyAlignment="1">
      <alignment horizontal="center" vertical="top"/>
    </xf>
    <xf numFmtId="0" fontId="0" fillId="11" borderId="5" xfId="0" applyFill="1" applyBorder="1" applyAlignment="1">
      <alignment horizontal="center" vertical="top"/>
    </xf>
    <xf numFmtId="0" fontId="18" fillId="0" borderId="10" xfId="0" applyFont="1" applyBorder="1" applyAlignment="1">
      <alignment vertical="top"/>
    </xf>
    <xf numFmtId="0" fontId="0" fillId="0" borderId="10" xfId="0" applyBorder="1" applyAlignment="1">
      <alignment vertical="top" wrapText="1"/>
    </xf>
    <xf numFmtId="0" fontId="0" fillId="0" borderId="10" xfId="0" applyBorder="1" applyAlignment="1">
      <alignment vertical="top"/>
    </xf>
    <xf numFmtId="0" fontId="0" fillId="0" borderId="10" xfId="0" applyBorder="1" applyProtection="1">
      <protection locked="0"/>
    </xf>
    <xf numFmtId="0" fontId="1" fillId="0" borderId="10" xfId="0" applyFont="1" applyBorder="1" applyAlignment="1" applyProtection="1">
      <alignment wrapText="1"/>
      <protection locked="0"/>
    </xf>
    <xf numFmtId="0" fontId="7" fillId="0" borderId="0" xfId="0" applyFont="1"/>
    <xf numFmtId="0" fontId="33" fillId="0" borderId="0" xfId="0" applyFont="1" applyAlignment="1">
      <alignment wrapText="1"/>
    </xf>
    <xf numFmtId="0" fontId="0" fillId="0" borderId="10" xfId="0" applyBorder="1" applyAlignment="1">
      <alignment wrapText="1"/>
    </xf>
    <xf numFmtId="0" fontId="1" fillId="0" borderId="10" xfId="0" applyFont="1" applyBorder="1" applyAlignment="1">
      <alignment vertical="top"/>
    </xf>
    <xf numFmtId="0" fontId="1" fillId="0" borderId="10" xfId="0" applyFont="1" applyBorder="1" applyAlignment="1">
      <alignment wrapText="1"/>
    </xf>
    <xf numFmtId="0" fontId="15" fillId="0" borderId="3" xfId="0" applyFont="1" applyBorder="1" applyAlignment="1">
      <alignment horizontal="left" vertical="top"/>
    </xf>
    <xf numFmtId="0" fontId="15" fillId="0" borderId="4" xfId="0" applyFont="1" applyBorder="1" applyAlignment="1">
      <alignment horizontal="left" vertical="top"/>
    </xf>
    <xf numFmtId="0" fontId="0" fillId="0" borderId="4" xfId="0" applyBorder="1" applyProtection="1">
      <protection locked="0"/>
    </xf>
    <xf numFmtId="0" fontId="21" fillId="0" borderId="0" xfId="0" applyFont="1" applyAlignment="1">
      <alignment wrapText="1"/>
    </xf>
    <xf numFmtId="0" fontId="2" fillId="6" borderId="11" xfId="0" applyFont="1" applyFill="1" applyBorder="1" applyAlignment="1">
      <alignment horizontal="center" vertical="center"/>
    </xf>
    <xf numFmtId="0" fontId="2" fillId="6" borderId="11" xfId="0" applyFont="1" applyFill="1" applyBorder="1" applyAlignment="1">
      <alignment horizontal="center" vertical="center" wrapText="1"/>
    </xf>
    <xf numFmtId="0" fontId="2" fillId="6" borderId="11" xfId="0" applyFont="1" applyFill="1" applyBorder="1" applyAlignment="1">
      <alignment horizontal="center" vertical="top" wrapText="1"/>
    </xf>
    <xf numFmtId="0" fontId="0" fillId="6" borderId="11" xfId="0" applyFill="1" applyBorder="1" applyAlignment="1">
      <alignment horizontal="center" vertical="center"/>
    </xf>
    <xf numFmtId="0" fontId="32" fillId="0" borderId="0" xfId="0" applyFont="1" applyProtection="1">
      <protection locked="0"/>
    </xf>
    <xf numFmtId="0" fontId="0" fillId="0" borderId="7" xfId="0" applyBorder="1" applyAlignment="1">
      <alignment wrapText="1"/>
    </xf>
    <xf numFmtId="0" fontId="1" fillId="0" borderId="7" xfId="0" applyFont="1" applyBorder="1" applyAlignment="1">
      <alignment vertical="top"/>
    </xf>
    <xf numFmtId="0" fontId="1" fillId="0" borderId="4" xfId="0" applyFont="1" applyBorder="1" applyAlignment="1">
      <alignment wrapText="1"/>
    </xf>
    <xf numFmtId="0" fontId="32" fillId="0" borderId="0" xfId="0" applyFont="1"/>
    <xf numFmtId="0" fontId="0" fillId="4" borderId="0" xfId="0" applyFill="1" applyAlignment="1">
      <alignment horizontal="left" vertical="top" wrapText="1"/>
    </xf>
    <xf numFmtId="0" fontId="33" fillId="4" borderId="0" xfId="0" applyFont="1" applyFill="1" applyAlignment="1">
      <alignment horizontal="left" vertical="top" wrapText="1"/>
    </xf>
    <xf numFmtId="0" fontId="4" fillId="0" borderId="1" xfId="0" applyFont="1" applyBorder="1" applyAlignment="1">
      <alignment horizontal="left"/>
    </xf>
    <xf numFmtId="14" fontId="7" fillId="0" borderId="0" xfId="0" applyNumberFormat="1" applyFont="1" applyAlignment="1">
      <alignment horizontal="left"/>
    </xf>
    <xf numFmtId="0" fontId="0" fillId="0" borderId="0" xfId="0" applyAlignment="1">
      <alignment horizontal="left" vertical="top" wrapText="1"/>
    </xf>
    <xf numFmtId="0" fontId="33" fillId="4" borderId="0" xfId="0" applyFont="1" applyFill="1" applyAlignment="1">
      <alignment vertical="top" wrapText="1"/>
    </xf>
    <xf numFmtId="0" fontId="7" fillId="0" borderId="0" xfId="0" applyFont="1" applyAlignment="1">
      <alignment horizontal="left" vertical="top" wrapText="1"/>
    </xf>
    <xf numFmtId="0" fontId="0" fillId="0" borderId="6" xfId="0" applyBorder="1" applyAlignment="1">
      <alignment wrapText="1"/>
    </xf>
    <xf numFmtId="0" fontId="0" fillId="0" borderId="7" xfId="0" applyBorder="1" applyAlignment="1">
      <alignment wrapText="1"/>
    </xf>
    <xf numFmtId="0" fontId="0" fillId="0" borderId="4" xfId="0" applyBorder="1" applyAlignment="1">
      <alignment wrapText="1"/>
    </xf>
    <xf numFmtId="0" fontId="1" fillId="0" borderId="0" xfId="0" applyFont="1" applyAlignment="1" applyProtection="1">
      <alignment horizontal="center"/>
      <protection locked="0"/>
    </xf>
    <xf numFmtId="0" fontId="20" fillId="0" borderId="0" xfId="0" applyFont="1" applyAlignment="1">
      <alignment horizontal="left"/>
    </xf>
    <xf numFmtId="0" fontId="1" fillId="0" borderId="10" xfId="0" applyFont="1" applyBorder="1" applyAlignment="1" applyProtection="1">
      <alignment horizontal="center"/>
      <protection locked="0"/>
    </xf>
    <xf numFmtId="0" fontId="18" fillId="0" borderId="10" xfId="0" applyFont="1" applyBorder="1" applyAlignment="1">
      <alignment horizontal="center" vertical="top"/>
    </xf>
    <xf numFmtId="0" fontId="18" fillId="0" borderId="0" xfId="0" applyFont="1" applyAlignment="1">
      <alignment horizontal="center" vertical="top"/>
    </xf>
    <xf numFmtId="0" fontId="20" fillId="0" borderId="9" xfId="0" applyFont="1" applyBorder="1" applyAlignment="1">
      <alignment horizontal="center"/>
    </xf>
    <xf numFmtId="0" fontId="1" fillId="0" borderId="9" xfId="0" applyFont="1" applyBorder="1" applyAlignment="1">
      <alignment horizontal="center"/>
    </xf>
    <xf numFmtId="0" fontId="0" fillId="0" borderId="7" xfId="0" applyBorder="1" applyAlignment="1" applyProtection="1">
      <alignment horizontal="center"/>
      <protection locked="0"/>
    </xf>
    <xf numFmtId="0" fontId="1" fillId="0" borderId="10" xfId="0" applyFont="1" applyBorder="1" applyAlignment="1">
      <alignment horizontal="center"/>
    </xf>
    <xf numFmtId="0" fontId="1" fillId="0" borderId="0" xfId="0" applyFont="1" applyAlignment="1">
      <alignment horizontal="center"/>
    </xf>
    <xf numFmtId="0" fontId="26" fillId="0" borderId="0" xfId="0" applyFont="1" applyAlignment="1">
      <alignment horizontal="left"/>
    </xf>
    <xf numFmtId="0" fontId="1" fillId="0" borderId="6" xfId="0" applyFont="1" applyBorder="1" applyAlignment="1" applyProtection="1">
      <alignment horizontal="center"/>
      <protection locked="0"/>
    </xf>
    <xf numFmtId="0" fontId="1" fillId="0" borderId="7"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0" fillId="0" borderId="6" xfId="0" applyBorder="1" applyAlignment="1">
      <alignment horizontal="left" wrapText="1"/>
    </xf>
    <xf numFmtId="0" fontId="0" fillId="0" borderId="7" xfId="0" applyBorder="1" applyAlignment="1">
      <alignment horizontal="left" wrapText="1"/>
    </xf>
    <xf numFmtId="0" fontId="0" fillId="0" borderId="4" xfId="0" applyBorder="1" applyAlignment="1">
      <alignment horizontal="left" wrapText="1"/>
    </xf>
    <xf numFmtId="0" fontId="18" fillId="0" borderId="6" xfId="0" applyFont="1" applyBorder="1" applyAlignment="1" applyProtection="1">
      <alignment horizontal="center" vertical="top"/>
      <protection locked="0"/>
    </xf>
    <xf numFmtId="0" fontId="18" fillId="0" borderId="7" xfId="0" applyFont="1" applyBorder="1" applyAlignment="1" applyProtection="1">
      <alignment horizontal="center" vertical="top"/>
      <protection locked="0"/>
    </xf>
    <xf numFmtId="0" fontId="18" fillId="0" borderId="4" xfId="0" applyFont="1" applyBorder="1" applyAlignment="1" applyProtection="1">
      <alignment horizontal="center" vertical="top"/>
      <protection locked="0"/>
    </xf>
    <xf numFmtId="0" fontId="15" fillId="0" borderId="3" xfId="0" applyFont="1" applyBorder="1" applyAlignment="1">
      <alignment horizontal="left"/>
    </xf>
    <xf numFmtId="0" fontId="15" fillId="0" borderId="4" xfId="0" applyFont="1" applyBorder="1" applyAlignment="1">
      <alignment horizontal="left"/>
    </xf>
    <xf numFmtId="0" fontId="15" fillId="0" borderId="3" xfId="0" applyFont="1" applyBorder="1" applyAlignment="1">
      <alignment horizontal="left" vertical="top"/>
    </xf>
    <xf numFmtId="0" fontId="15" fillId="0" borderId="4" xfId="0" applyFont="1" applyBorder="1" applyAlignment="1">
      <alignment horizontal="left" vertical="top"/>
    </xf>
    <xf numFmtId="0" fontId="0" fillId="0" borderId="0" xfId="0" applyAlignment="1">
      <alignment horizontal="left" wrapText="1"/>
    </xf>
    <xf numFmtId="0" fontId="0" fillId="0" borderId="9" xfId="0" applyBorder="1" applyAlignment="1">
      <alignment horizontal="center"/>
    </xf>
    <xf numFmtId="0" fontId="20" fillId="0" borderId="0" xfId="0" applyFont="1" applyAlignment="1">
      <alignment horizontal="left" vertical="top"/>
    </xf>
    <xf numFmtId="0" fontId="32" fillId="0" borderId="0" xfId="0" applyFont="1" applyAlignment="1">
      <alignment horizontal="left" vertical="top"/>
    </xf>
    <xf numFmtId="0" fontId="18" fillId="0" borderId="0" xfId="0" applyFont="1" applyAlignment="1">
      <alignment horizontal="center"/>
    </xf>
    <xf numFmtId="0" fontId="0" fillId="0" borderId="7" xfId="0" applyBorder="1" applyAlignment="1">
      <alignment horizontal="center"/>
    </xf>
    <xf numFmtId="0" fontId="0" fillId="0" borderId="10" xfId="0" applyBorder="1" applyAlignment="1">
      <alignment horizontal="center"/>
    </xf>
    <xf numFmtId="0" fontId="0" fillId="0" borderId="0" xfId="0"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4" xfId="0" applyFont="1" applyBorder="1" applyAlignment="1">
      <alignment horizontal="center"/>
    </xf>
    <xf numFmtId="0" fontId="18" fillId="0" borderId="6" xfId="0" applyFont="1" applyBorder="1" applyAlignment="1">
      <alignment horizontal="center" vertical="top"/>
    </xf>
    <xf numFmtId="0" fontId="18" fillId="0" borderId="7" xfId="0" applyFont="1" applyBorder="1" applyAlignment="1">
      <alignment horizontal="center" vertical="top"/>
    </xf>
    <xf numFmtId="0" fontId="18" fillId="0" borderId="4" xfId="0" applyFont="1" applyBorder="1" applyAlignment="1">
      <alignment horizontal="center" vertical="top"/>
    </xf>
  </cellXfs>
  <cellStyles count="5">
    <cellStyle name="Hyperlink" xfId="2" xr:uid="{7E73F53F-A312-44EE-B96E-5EE7C99346E2}"/>
    <cellStyle name="Komma" xfId="4" builtinId="3"/>
    <cellStyle name="Link" xfId="1" builtinId="8"/>
    <cellStyle name="Normal" xfId="0" builtinId="0"/>
    <cellStyle name="Pro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3</xdr:col>
      <xdr:colOff>336177</xdr:colOff>
      <xdr:row>23</xdr:row>
      <xdr:rowOff>22412</xdr:rowOff>
    </xdr:from>
    <xdr:to>
      <xdr:col>6</xdr:col>
      <xdr:colOff>230282</xdr:colOff>
      <xdr:row>25</xdr:row>
      <xdr:rowOff>95685</xdr:rowOff>
    </xdr:to>
    <xdr:sp macro="" textlink="">
      <xdr:nvSpPr>
        <xdr:cNvPr id="5" name="Tekstfelt 4">
          <a:extLst>
            <a:ext uri="{FF2B5EF4-FFF2-40B4-BE49-F238E27FC236}">
              <a16:creationId xmlns:a16="http://schemas.microsoft.com/office/drawing/2014/main" id="{3D6FE394-8CBA-4527-BEC7-80E34B5C6B23}"/>
            </a:ext>
          </a:extLst>
        </xdr:cNvPr>
        <xdr:cNvSpPr txBox="1"/>
      </xdr:nvSpPr>
      <xdr:spPr>
        <a:xfrm>
          <a:off x="5860677" y="5061137"/>
          <a:ext cx="3846980" cy="67334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1100"/>
            <a:t>Hjælpetekster og evt. udbybning</a:t>
          </a:r>
          <a:r>
            <a:rPr lang="da-DK" sz="1100" baseline="0"/>
            <a:t> af krav </a:t>
          </a:r>
          <a:r>
            <a:rPr lang="da-DK" sz="1100"/>
            <a:t>er anført i felter markeret med rød trekant. Se hjælpetekst ved at holder din cursor over feltet</a:t>
          </a:r>
        </a:p>
      </xdr:txBody>
    </xdr:sp>
    <xdr:clientData/>
  </xdr:twoCellAnchor>
  <xdr:twoCellAnchor editAs="oneCell">
    <xdr:from>
      <xdr:col>2</xdr:col>
      <xdr:colOff>33618</xdr:colOff>
      <xdr:row>121</xdr:row>
      <xdr:rowOff>11206</xdr:rowOff>
    </xdr:from>
    <xdr:to>
      <xdr:col>5</xdr:col>
      <xdr:colOff>399119</xdr:colOff>
      <xdr:row>123</xdr:row>
      <xdr:rowOff>94166</xdr:rowOff>
    </xdr:to>
    <xdr:pic>
      <xdr:nvPicPr>
        <xdr:cNvPr id="4" name="Billede 3">
          <a:extLst>
            <a:ext uri="{FF2B5EF4-FFF2-40B4-BE49-F238E27FC236}">
              <a16:creationId xmlns:a16="http://schemas.microsoft.com/office/drawing/2014/main" id="{14D1C7FD-BA84-175A-1E4C-5178174542C3}"/>
            </a:ext>
          </a:extLst>
        </xdr:cNvPr>
        <xdr:cNvPicPr>
          <a:picLocks noChangeAspect="1"/>
        </xdr:cNvPicPr>
      </xdr:nvPicPr>
      <xdr:blipFill>
        <a:blip xmlns:r="http://schemas.openxmlformats.org/officeDocument/2006/relationships" r:embed="rId1"/>
        <a:stretch>
          <a:fillRect/>
        </a:stretch>
      </xdr:blipFill>
      <xdr:spPr>
        <a:xfrm>
          <a:off x="4829736" y="41461765"/>
          <a:ext cx="3987130" cy="679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27</xdr:row>
      <xdr:rowOff>0</xdr:rowOff>
    </xdr:from>
    <xdr:to>
      <xdr:col>5</xdr:col>
      <xdr:colOff>401248</xdr:colOff>
      <xdr:row>29</xdr:row>
      <xdr:rowOff>76706</xdr:rowOff>
    </xdr:to>
    <xdr:pic>
      <xdr:nvPicPr>
        <xdr:cNvPr id="5" name="Billede 4">
          <a:extLst>
            <a:ext uri="{FF2B5EF4-FFF2-40B4-BE49-F238E27FC236}">
              <a16:creationId xmlns:a16="http://schemas.microsoft.com/office/drawing/2014/main" id="{DA1B51F7-6AE8-7452-1929-430E7F65F373}"/>
            </a:ext>
          </a:extLst>
        </xdr:cNvPr>
        <xdr:cNvPicPr>
          <a:picLocks noChangeAspect="1"/>
        </xdr:cNvPicPr>
      </xdr:nvPicPr>
      <xdr:blipFill>
        <a:blip xmlns:r="http://schemas.openxmlformats.org/officeDocument/2006/relationships" r:embed="rId1"/>
        <a:stretch>
          <a:fillRect/>
        </a:stretch>
      </xdr:blipFill>
      <xdr:spPr>
        <a:xfrm>
          <a:off x="4807324" y="5535706"/>
          <a:ext cx="3987130" cy="670618"/>
        </a:xfrm>
        <a:prstGeom prst="rect">
          <a:avLst/>
        </a:prstGeom>
      </xdr:spPr>
    </xdr:pic>
    <xdr:clientData/>
  </xdr:twoCellAnchor>
  <xdr:twoCellAnchor editAs="oneCell">
    <xdr:from>
      <xdr:col>2</xdr:col>
      <xdr:colOff>0</xdr:colOff>
      <xdr:row>127</xdr:row>
      <xdr:rowOff>0</xdr:rowOff>
    </xdr:from>
    <xdr:to>
      <xdr:col>5</xdr:col>
      <xdr:colOff>401248</xdr:colOff>
      <xdr:row>129</xdr:row>
      <xdr:rowOff>87911</xdr:rowOff>
    </xdr:to>
    <xdr:pic>
      <xdr:nvPicPr>
        <xdr:cNvPr id="7" name="Billede 6">
          <a:extLst>
            <a:ext uri="{FF2B5EF4-FFF2-40B4-BE49-F238E27FC236}">
              <a16:creationId xmlns:a16="http://schemas.microsoft.com/office/drawing/2014/main" id="{5843F192-BC8A-5285-9EF4-7034D2BBE0AF}"/>
            </a:ext>
          </a:extLst>
        </xdr:cNvPr>
        <xdr:cNvPicPr>
          <a:picLocks noChangeAspect="1"/>
        </xdr:cNvPicPr>
      </xdr:nvPicPr>
      <xdr:blipFill>
        <a:blip xmlns:r="http://schemas.openxmlformats.org/officeDocument/2006/relationships" r:embed="rId1"/>
        <a:stretch>
          <a:fillRect/>
        </a:stretch>
      </xdr:blipFill>
      <xdr:spPr>
        <a:xfrm>
          <a:off x="4807324" y="45495882"/>
          <a:ext cx="3987130" cy="6706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29</xdr:col>
      <xdr:colOff>0</xdr:colOff>
      <xdr:row>65</xdr:row>
      <xdr:rowOff>119215</xdr:rowOff>
    </xdr:to>
    <xdr:pic>
      <xdr:nvPicPr>
        <xdr:cNvPr id="2" name="Billede 1">
          <a:extLst>
            <a:ext uri="{FF2B5EF4-FFF2-40B4-BE49-F238E27FC236}">
              <a16:creationId xmlns:a16="http://schemas.microsoft.com/office/drawing/2014/main" id="{69B60D1F-24EC-41D1-A912-4C3D28A197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678400" cy="12501715"/>
        </a:xfrm>
        <a:prstGeom prst="rect">
          <a:avLst/>
        </a:prstGeom>
      </xdr:spPr>
    </xdr:pic>
    <xdr:clientData/>
  </xdr:twoCellAnchor>
  <xdr:twoCellAnchor editAs="oneCell">
    <xdr:from>
      <xdr:col>0</xdr:col>
      <xdr:colOff>0</xdr:colOff>
      <xdr:row>64</xdr:row>
      <xdr:rowOff>73269</xdr:rowOff>
    </xdr:from>
    <xdr:to>
      <xdr:col>29</xdr:col>
      <xdr:colOff>0</xdr:colOff>
      <xdr:row>127</xdr:row>
      <xdr:rowOff>120678</xdr:rowOff>
    </xdr:to>
    <xdr:pic>
      <xdr:nvPicPr>
        <xdr:cNvPr id="3" name="Billede 2">
          <a:extLst>
            <a:ext uri="{FF2B5EF4-FFF2-40B4-BE49-F238E27FC236}">
              <a16:creationId xmlns:a16="http://schemas.microsoft.com/office/drawing/2014/main" id="{7F502CAF-1DD7-46C2-AB77-3C2F58EB8E6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621"/>
        <a:stretch/>
      </xdr:blipFill>
      <xdr:spPr>
        <a:xfrm>
          <a:off x="0" y="12265269"/>
          <a:ext cx="17678400" cy="12048909"/>
        </a:xfrm>
        <a:prstGeom prst="rect">
          <a:avLst/>
        </a:prstGeom>
      </xdr:spPr>
    </xdr:pic>
    <xdr:clientData/>
  </xdr:twoCellAnchor>
  <xdr:twoCellAnchor editAs="oneCell">
    <xdr:from>
      <xdr:col>0</xdr:col>
      <xdr:colOff>0</xdr:colOff>
      <xdr:row>126</xdr:row>
      <xdr:rowOff>21985</xdr:rowOff>
    </xdr:from>
    <xdr:to>
      <xdr:col>29</xdr:col>
      <xdr:colOff>0</xdr:colOff>
      <xdr:row>185</xdr:row>
      <xdr:rowOff>34441</xdr:rowOff>
    </xdr:to>
    <xdr:pic>
      <xdr:nvPicPr>
        <xdr:cNvPr id="4" name="Billede 3">
          <a:extLst>
            <a:ext uri="{FF2B5EF4-FFF2-40B4-BE49-F238E27FC236}">
              <a16:creationId xmlns:a16="http://schemas.microsoft.com/office/drawing/2014/main" id="{D3C06AEF-E0F2-4EE3-8EA4-447BD5EA5AA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3633" b="6364"/>
        <a:stretch/>
      </xdr:blipFill>
      <xdr:spPr>
        <a:xfrm>
          <a:off x="0" y="24024985"/>
          <a:ext cx="17678400" cy="11251956"/>
        </a:xfrm>
        <a:prstGeom prst="rect">
          <a:avLst/>
        </a:prstGeom>
      </xdr:spPr>
    </xdr:pic>
    <xdr:clientData/>
  </xdr:twoCellAnchor>
  <xdr:twoCellAnchor editAs="oneCell">
    <xdr:from>
      <xdr:col>0</xdr:col>
      <xdr:colOff>0</xdr:colOff>
      <xdr:row>185</xdr:row>
      <xdr:rowOff>7327</xdr:rowOff>
    </xdr:from>
    <xdr:to>
      <xdr:col>29</xdr:col>
      <xdr:colOff>0</xdr:colOff>
      <xdr:row>247</xdr:row>
      <xdr:rowOff>124558</xdr:rowOff>
    </xdr:to>
    <xdr:pic>
      <xdr:nvPicPr>
        <xdr:cNvPr id="5" name="Billede 4">
          <a:extLst>
            <a:ext uri="{FF2B5EF4-FFF2-40B4-BE49-F238E27FC236}">
              <a16:creationId xmlns:a16="http://schemas.microsoft.com/office/drawing/2014/main" id="{51C07922-4925-4448-B5D3-1B5AD632B84B}"/>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3636"/>
        <a:stretch/>
      </xdr:blipFill>
      <xdr:spPr>
        <a:xfrm>
          <a:off x="0" y="35249827"/>
          <a:ext cx="17678400" cy="11928231"/>
        </a:xfrm>
        <a:prstGeom prst="rect">
          <a:avLst/>
        </a:prstGeom>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k-gbc.dk/publikation/dgnb-manual-for-nye-bygninger-og-omfattende-renoveringer-2020" TargetMode="External"/><Relationship Id="rId7" Type="http://schemas.openxmlformats.org/officeDocument/2006/relationships/printerSettings" Target="../printerSettings/printerSettings1.bin"/><Relationship Id="rId2" Type="http://schemas.openxmlformats.org/officeDocument/2006/relationships/hyperlink" Target="https://kk.sites.itera.dk/apps/kk_pub2/index.asp?mode=detalje&amp;id=2106" TargetMode="External"/><Relationship Id="rId1" Type="http://schemas.openxmlformats.org/officeDocument/2006/relationships/hyperlink" Target="mailto:lokjae@kk.dk" TargetMode="External"/><Relationship Id="rId6" Type="http://schemas.openxmlformats.org/officeDocument/2006/relationships/hyperlink" Target="https://byfornyelsespuljer.kk.dk/puljen-til-livscyklusanalyser" TargetMode="External"/><Relationship Id="rId5" Type="http://schemas.openxmlformats.org/officeDocument/2006/relationships/hyperlink" Target="https://www.ecolabel.dk/-/criteriadoc/5665" TargetMode="External"/><Relationship Id="rId4" Type="http://schemas.openxmlformats.org/officeDocument/2006/relationships/hyperlink" Target="https://www.ecolabel.dk/-/criteriadoc/5301"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44BAE-5240-476D-9291-45B84F580982}">
  <sheetPr codeName="Ark1">
    <tabColor theme="0" tint="-0.249977111117893"/>
  </sheetPr>
  <dimension ref="A1:K45"/>
  <sheetViews>
    <sheetView tabSelected="1" zoomScaleNormal="100" workbookViewId="0">
      <selection activeCell="A2" sqref="A2"/>
    </sheetView>
  </sheetViews>
  <sheetFormatPr defaultRowHeight="15" x14ac:dyDescent="0.25"/>
  <cols>
    <col min="1" max="1" width="62.42578125" customWidth="1"/>
  </cols>
  <sheetData>
    <row r="1" spans="1:11" ht="24" thickBot="1" x14ac:dyDescent="0.4">
      <c r="A1" s="161" t="s">
        <v>0</v>
      </c>
      <c r="B1" s="161"/>
      <c r="C1" s="161"/>
      <c r="D1" s="161"/>
      <c r="E1" s="161"/>
      <c r="F1" s="161"/>
      <c r="G1" s="161"/>
      <c r="H1" s="161"/>
      <c r="I1" s="161"/>
      <c r="J1" s="161"/>
      <c r="K1" s="161"/>
    </row>
    <row r="3" spans="1:11" x14ac:dyDescent="0.25">
      <c r="A3" s="2" t="s">
        <v>1</v>
      </c>
      <c r="B3" s="2" t="s">
        <v>2</v>
      </c>
    </row>
    <row r="4" spans="1:11" x14ac:dyDescent="0.25">
      <c r="A4" s="2"/>
      <c r="B4" s="2"/>
    </row>
    <row r="5" spans="1:11" x14ac:dyDescent="0.25">
      <c r="A5" s="141" t="s">
        <v>3</v>
      </c>
      <c r="B5" s="2"/>
    </row>
    <row r="6" spans="1:11" x14ac:dyDescent="0.25">
      <c r="A6" s="3" t="s">
        <v>4</v>
      </c>
      <c r="B6" s="162" t="s">
        <v>5</v>
      </c>
      <c r="C6" s="162"/>
      <c r="D6" s="162"/>
      <c r="E6" s="4" t="s">
        <v>6</v>
      </c>
    </row>
    <row r="8" spans="1:11" ht="15.75" x14ac:dyDescent="0.25">
      <c r="A8" s="5" t="s">
        <v>7</v>
      </c>
      <c r="B8" s="6"/>
      <c r="C8" s="6"/>
      <c r="D8" s="6"/>
      <c r="E8" s="6"/>
      <c r="F8" s="6"/>
      <c r="G8" s="6"/>
      <c r="H8" s="6"/>
      <c r="I8" s="6"/>
      <c r="J8" s="6"/>
      <c r="K8" s="6"/>
    </row>
    <row r="9" spans="1:11" ht="15" customHeight="1" x14ac:dyDescent="0.25">
      <c r="A9" s="163"/>
      <c r="B9" s="163"/>
      <c r="C9" s="163"/>
      <c r="D9" s="163"/>
      <c r="E9" s="163"/>
      <c r="F9" s="163"/>
      <c r="G9" s="163"/>
      <c r="H9" s="163"/>
      <c r="I9" s="163"/>
      <c r="J9" s="163"/>
      <c r="K9" s="163"/>
    </row>
    <row r="10" spans="1:11" ht="30" customHeight="1" x14ac:dyDescent="0.25">
      <c r="A10" s="160" t="s">
        <v>8</v>
      </c>
      <c r="B10" s="160"/>
      <c r="C10" s="160"/>
      <c r="D10" s="160"/>
      <c r="E10" s="160"/>
      <c r="F10" s="160"/>
      <c r="G10" s="160"/>
      <c r="H10" s="160"/>
      <c r="I10" s="160"/>
      <c r="J10" s="160"/>
      <c r="K10" s="160"/>
    </row>
    <row r="11" spans="1:11" x14ac:dyDescent="0.25">
      <c r="A11" s="159"/>
      <c r="B11" s="159"/>
      <c r="C11" s="159"/>
      <c r="D11" s="159"/>
      <c r="E11" s="159"/>
      <c r="F11" s="159"/>
      <c r="G11" s="159"/>
      <c r="H11" s="159"/>
      <c r="I11" s="159"/>
      <c r="J11" s="159"/>
      <c r="K11" s="159"/>
    </row>
    <row r="12" spans="1:11" x14ac:dyDescent="0.25">
      <c r="A12" s="160" t="s">
        <v>9</v>
      </c>
      <c r="B12" s="160"/>
      <c r="C12" s="160"/>
      <c r="D12" s="160"/>
      <c r="E12" s="160"/>
      <c r="F12" s="160"/>
      <c r="G12" s="160"/>
      <c r="H12" s="160"/>
      <c r="I12" s="160"/>
      <c r="J12" s="160"/>
      <c r="K12" s="160"/>
    </row>
    <row r="13" spans="1:11" x14ac:dyDescent="0.25">
      <c r="A13" s="159"/>
      <c r="B13" s="159"/>
      <c r="C13" s="159"/>
      <c r="D13" s="159"/>
      <c r="E13" s="159"/>
      <c r="F13" s="159"/>
      <c r="G13" s="159"/>
      <c r="H13" s="159"/>
      <c r="I13" s="159"/>
      <c r="J13" s="159"/>
      <c r="K13" s="159"/>
    </row>
    <row r="14" spans="1:11" ht="60" customHeight="1" x14ac:dyDescent="0.25">
      <c r="A14" s="160" t="s">
        <v>10</v>
      </c>
      <c r="B14" s="160"/>
      <c r="C14" s="160"/>
      <c r="D14" s="160"/>
      <c r="E14" s="160"/>
      <c r="F14" s="160"/>
      <c r="G14" s="160"/>
      <c r="H14" s="160"/>
      <c r="I14" s="160"/>
      <c r="J14" s="160"/>
      <c r="K14" s="160"/>
    </row>
    <row r="15" spans="1:11" x14ac:dyDescent="0.25">
      <c r="A15" s="159"/>
      <c r="B15" s="159"/>
      <c r="C15" s="159"/>
      <c r="D15" s="159"/>
      <c r="E15" s="159"/>
      <c r="F15" s="159"/>
      <c r="G15" s="159"/>
      <c r="H15" s="159"/>
      <c r="I15" s="159"/>
      <c r="J15" s="159"/>
      <c r="K15" s="159"/>
    </row>
    <row r="16" spans="1:11" ht="30" customHeight="1" x14ac:dyDescent="0.25">
      <c r="A16" s="160" t="s">
        <v>11</v>
      </c>
      <c r="B16" s="160"/>
      <c r="C16" s="160"/>
      <c r="D16" s="160"/>
      <c r="E16" s="160"/>
      <c r="F16" s="160"/>
      <c r="G16" s="160"/>
      <c r="H16" s="160"/>
      <c r="I16" s="160"/>
      <c r="J16" s="160"/>
      <c r="K16" s="160"/>
    </row>
    <row r="17" spans="1:11" x14ac:dyDescent="0.25">
      <c r="A17" s="159"/>
      <c r="B17" s="159"/>
      <c r="C17" s="159"/>
      <c r="D17" s="159"/>
      <c r="E17" s="159"/>
      <c r="F17" s="159"/>
      <c r="G17" s="159"/>
      <c r="H17" s="159"/>
      <c r="I17" s="159"/>
      <c r="J17" s="159"/>
      <c r="K17" s="159"/>
    </row>
    <row r="18" spans="1:11" ht="30" customHeight="1" x14ac:dyDescent="0.25">
      <c r="A18" s="164" t="s">
        <v>12</v>
      </c>
      <c r="B18" s="164"/>
      <c r="C18" s="164"/>
      <c r="D18" s="164"/>
      <c r="E18" s="164"/>
      <c r="F18" s="164"/>
      <c r="G18" s="164"/>
      <c r="H18" s="164"/>
      <c r="I18" s="164"/>
      <c r="J18" s="164"/>
      <c r="K18" s="164"/>
    </row>
    <row r="19" spans="1:11" x14ac:dyDescent="0.25">
      <c r="A19" s="159"/>
      <c r="B19" s="159"/>
      <c r="C19" s="159"/>
      <c r="D19" s="159"/>
      <c r="E19" s="159"/>
      <c r="F19" s="159"/>
      <c r="G19" s="159"/>
      <c r="H19" s="159"/>
      <c r="I19" s="159"/>
      <c r="J19" s="159"/>
      <c r="K19" s="159"/>
    </row>
    <row r="20" spans="1:11" ht="45" customHeight="1" x14ac:dyDescent="0.25">
      <c r="A20" s="160" t="s">
        <v>13</v>
      </c>
      <c r="B20" s="160"/>
      <c r="C20" s="160"/>
      <c r="D20" s="160"/>
      <c r="E20" s="160"/>
      <c r="F20" s="160"/>
      <c r="G20" s="160"/>
      <c r="H20" s="160"/>
      <c r="I20" s="160"/>
      <c r="J20" s="160"/>
      <c r="K20" s="160"/>
    </row>
    <row r="22" spans="1:11" ht="15.75" x14ac:dyDescent="0.25">
      <c r="A22" s="5" t="s">
        <v>14</v>
      </c>
      <c r="B22" s="5"/>
      <c r="C22" s="5"/>
      <c r="D22" s="5"/>
      <c r="E22" s="5"/>
      <c r="F22" s="5"/>
      <c r="G22" s="5"/>
      <c r="H22" s="6"/>
      <c r="I22" s="6"/>
      <c r="J22" s="6"/>
      <c r="K22" s="6"/>
    </row>
    <row r="23" spans="1:11" x14ac:dyDescent="0.25">
      <c r="A23" s="7"/>
    </row>
    <row r="24" spans="1:11" x14ac:dyDescent="0.25">
      <c r="A24" s="8" t="s">
        <v>15</v>
      </c>
      <c r="C24" s="9" t="s">
        <v>16</v>
      </c>
    </row>
    <row r="25" spans="1:11" x14ac:dyDescent="0.25">
      <c r="A25" s="10" t="s">
        <v>17</v>
      </c>
      <c r="C25" s="9" t="s">
        <v>18</v>
      </c>
    </row>
    <row r="26" spans="1:11" x14ac:dyDescent="0.25">
      <c r="A26" s="11" t="s">
        <v>19</v>
      </c>
      <c r="C26" s="9" t="s">
        <v>18</v>
      </c>
    </row>
    <row r="27" spans="1:11" x14ac:dyDescent="0.25">
      <c r="A27" s="10" t="s">
        <v>20</v>
      </c>
      <c r="C27" s="9" t="s">
        <v>18</v>
      </c>
    </row>
    <row r="28" spans="1:11" x14ac:dyDescent="0.25">
      <c r="A28" s="8" t="str">
        <f>HYPERLINK("https://www.kk.dk/artikel/dokumentationskrav-jord-der-skal-udlaegges-paa-ubefaestede-arealer", "- Dokumentationskrav for jordforurening")</f>
        <v>- Dokumentationskrav for jordforurening</v>
      </c>
      <c r="C28" s="9" t="s">
        <v>21</v>
      </c>
    </row>
    <row r="29" spans="1:11" x14ac:dyDescent="0.25">
      <c r="A29" s="12" t="s">
        <v>22</v>
      </c>
      <c r="C29" s="9" t="s">
        <v>23</v>
      </c>
      <c r="E29" s="4"/>
    </row>
    <row r="30" spans="1:11" x14ac:dyDescent="0.25">
      <c r="C30" s="9"/>
      <c r="E30" s="4"/>
    </row>
    <row r="32" spans="1:11" ht="15.75" x14ac:dyDescent="0.25">
      <c r="A32" s="5" t="s">
        <v>24</v>
      </c>
      <c r="B32" s="5"/>
      <c r="C32" s="5"/>
      <c r="D32" s="5"/>
      <c r="E32" s="5"/>
      <c r="F32" s="5"/>
      <c r="G32" s="5"/>
      <c r="H32" s="5"/>
      <c r="I32" s="5"/>
      <c r="J32" s="5"/>
      <c r="K32" s="5"/>
    </row>
    <row r="34" spans="1:11" ht="15" customHeight="1" x14ac:dyDescent="0.25">
      <c r="A34" s="165" t="s">
        <v>25</v>
      </c>
      <c r="B34" s="165"/>
      <c r="C34" s="165"/>
      <c r="D34" s="165"/>
      <c r="E34" s="165"/>
      <c r="F34" s="165"/>
      <c r="G34" s="165"/>
      <c r="H34" s="165"/>
      <c r="I34" s="165"/>
      <c r="J34" s="165"/>
      <c r="K34" s="165"/>
    </row>
    <row r="35" spans="1:11" x14ac:dyDescent="0.25">
      <c r="A35" s="165"/>
      <c r="B35" s="165"/>
      <c r="C35" s="165"/>
      <c r="D35" s="165"/>
      <c r="E35" s="165"/>
      <c r="F35" s="165"/>
      <c r="G35" s="165"/>
      <c r="H35" s="165"/>
      <c r="I35" s="165"/>
      <c r="J35" s="165"/>
      <c r="K35" s="165"/>
    </row>
    <row r="36" spans="1:11" x14ac:dyDescent="0.25">
      <c r="A36" s="165"/>
      <c r="B36" s="165"/>
      <c r="C36" s="165"/>
      <c r="D36" s="165"/>
      <c r="E36" s="165"/>
      <c r="F36" s="165"/>
      <c r="G36" s="165"/>
      <c r="H36" s="165"/>
      <c r="I36" s="165"/>
      <c r="J36" s="165"/>
      <c r="K36" s="165"/>
    </row>
    <row r="37" spans="1:11" x14ac:dyDescent="0.25">
      <c r="A37" s="165"/>
      <c r="B37" s="165"/>
      <c r="C37" s="165"/>
      <c r="D37" s="165"/>
      <c r="E37" s="165"/>
      <c r="F37" s="165"/>
      <c r="G37" s="165"/>
      <c r="H37" s="165"/>
      <c r="I37" s="165"/>
      <c r="J37" s="165"/>
      <c r="K37" s="165"/>
    </row>
    <row r="38" spans="1:11" x14ac:dyDescent="0.25">
      <c r="A38" s="165"/>
      <c r="B38" s="165"/>
      <c r="C38" s="165"/>
      <c r="D38" s="165"/>
      <c r="E38" s="165"/>
      <c r="F38" s="165"/>
      <c r="G38" s="165"/>
      <c r="H38" s="165"/>
      <c r="I38" s="165"/>
      <c r="J38" s="165"/>
      <c r="K38" s="165"/>
    </row>
    <row r="39" spans="1:11" x14ac:dyDescent="0.25">
      <c r="A39" s="165"/>
      <c r="B39" s="165"/>
      <c r="C39" s="165"/>
      <c r="D39" s="165"/>
      <c r="E39" s="165"/>
      <c r="F39" s="165"/>
      <c r="G39" s="165"/>
      <c r="H39" s="165"/>
      <c r="I39" s="165"/>
      <c r="J39" s="165"/>
      <c r="K39" s="165"/>
    </row>
    <row r="40" spans="1:11" x14ac:dyDescent="0.25">
      <c r="A40" s="165"/>
      <c r="B40" s="165"/>
      <c r="C40" s="165"/>
      <c r="D40" s="165"/>
      <c r="E40" s="165"/>
      <c r="F40" s="165"/>
      <c r="G40" s="165"/>
      <c r="H40" s="165"/>
      <c r="I40" s="165"/>
      <c r="J40" s="165"/>
      <c r="K40" s="165"/>
    </row>
    <row r="41" spans="1:11" x14ac:dyDescent="0.25">
      <c r="A41" s="165"/>
      <c r="B41" s="165"/>
      <c r="C41" s="165"/>
      <c r="D41" s="165"/>
      <c r="E41" s="165"/>
      <c r="F41" s="165"/>
      <c r="G41" s="165"/>
      <c r="H41" s="165"/>
      <c r="I41" s="165"/>
      <c r="J41" s="165"/>
      <c r="K41" s="165"/>
    </row>
    <row r="42" spans="1:11" ht="15.75" x14ac:dyDescent="0.25">
      <c r="A42" s="5" t="s">
        <v>26</v>
      </c>
      <c r="B42" s="5"/>
      <c r="C42" s="5"/>
      <c r="D42" s="5"/>
      <c r="E42" s="5"/>
      <c r="F42" s="5"/>
      <c r="G42" s="5"/>
      <c r="H42" s="5"/>
      <c r="I42" s="5"/>
      <c r="J42" s="5"/>
      <c r="K42" s="5"/>
    </row>
    <row r="44" spans="1:11" x14ac:dyDescent="0.25">
      <c r="A44" s="163" t="s">
        <v>27</v>
      </c>
      <c r="B44" s="163"/>
      <c r="C44" s="163"/>
      <c r="D44" s="163"/>
      <c r="E44" s="163"/>
      <c r="F44" s="163"/>
      <c r="G44" s="163"/>
      <c r="H44" s="163"/>
      <c r="I44" s="163"/>
      <c r="J44" s="163"/>
      <c r="K44" s="163"/>
    </row>
    <row r="45" spans="1:11" ht="30" customHeight="1" x14ac:dyDescent="0.25">
      <c r="A45" s="163" t="s">
        <v>28</v>
      </c>
      <c r="B45" s="163"/>
      <c r="C45" s="163"/>
      <c r="D45" s="163"/>
      <c r="E45" s="163"/>
      <c r="F45" s="163"/>
      <c r="G45" s="163"/>
      <c r="H45" s="163"/>
      <c r="I45" s="163"/>
      <c r="J45" s="163"/>
      <c r="K45" s="163"/>
    </row>
  </sheetData>
  <mergeCells count="17">
    <mergeCell ref="A45:K45"/>
    <mergeCell ref="A18:K18"/>
    <mergeCell ref="A17:K17"/>
    <mergeCell ref="A34:K41"/>
    <mergeCell ref="A9:K9"/>
    <mergeCell ref="A10:K10"/>
    <mergeCell ref="A11:K11"/>
    <mergeCell ref="A12:K12"/>
    <mergeCell ref="A13:K13"/>
    <mergeCell ref="A14:K14"/>
    <mergeCell ref="A15:K15"/>
    <mergeCell ref="A16:K16"/>
    <mergeCell ref="A19:K19"/>
    <mergeCell ref="A20:K20"/>
    <mergeCell ref="A1:K1"/>
    <mergeCell ref="B6:D6"/>
    <mergeCell ref="A44:K44"/>
  </mergeCells>
  <hyperlinks>
    <hyperlink ref="E6" r:id="rId1" display="mailto:lokjae@kk.dk" xr:uid="{A36E00C2-552E-4833-ADE5-D9BC10D22A7E}"/>
    <hyperlink ref="A29" r:id="rId2" display="Tommelfingerregler - affald" xr:uid="{7537D563-773B-4CAA-9680-AE0F52DB9277}"/>
    <hyperlink ref="A25" r:id="rId3" xr:uid="{C7AEB68F-DD99-4D80-96BA-FB83C87889B8}"/>
    <hyperlink ref="A27" r:id="rId4" display="'- Svanemærkning af bygningsrenovering - kriteriedokument" xr:uid="{43429604-941D-41A5-A03D-D7ADD134E4C9}"/>
    <hyperlink ref="A26" r:id="rId5" display="'- Svanemærkning af nybyggeri" xr:uid="{1DA02F4B-B341-421B-BFD9-FB536F2E6406}"/>
    <hyperlink ref="A24" r:id="rId6" display="Søg puljemidler til LCA og LCC her" xr:uid="{36E54E46-82A1-46FB-8147-3A3418FA3066}"/>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3B43D-9B42-401F-B0C6-3E938BFEC56A}">
  <sheetPr codeName="Ark2">
    <tabColor theme="5" tint="0.39997558519241921"/>
  </sheetPr>
  <dimension ref="A1:E20"/>
  <sheetViews>
    <sheetView workbookViewId="0">
      <selection activeCell="B2" sqref="B2"/>
    </sheetView>
  </sheetViews>
  <sheetFormatPr defaultRowHeight="15" x14ac:dyDescent="0.25"/>
  <cols>
    <col min="1" max="1" width="47.5703125" customWidth="1"/>
    <col min="2" max="2" width="55.42578125" customWidth="1"/>
    <col min="4" max="4" width="24.5703125" customWidth="1"/>
    <col min="5" max="5" width="32.140625" customWidth="1"/>
    <col min="7" max="7" width="18.140625" customWidth="1"/>
  </cols>
  <sheetData>
    <row r="1" spans="1:5" ht="15.75" thickBot="1" x14ac:dyDescent="0.3"/>
    <row r="2" spans="1:5" ht="19.5" thickBot="1" x14ac:dyDescent="0.3">
      <c r="A2" s="13" t="s">
        <v>29</v>
      </c>
      <c r="B2" s="126"/>
    </row>
    <row r="3" spans="1:5" ht="19.5" thickBot="1" x14ac:dyDescent="0.3">
      <c r="A3" s="15"/>
      <c r="B3" s="16"/>
    </row>
    <row r="4" spans="1:5" ht="18.75" x14ac:dyDescent="0.25">
      <c r="A4" s="13" t="s">
        <v>30</v>
      </c>
      <c r="B4" s="14"/>
      <c r="D4" t="str">
        <f>IF(B4="nybyg","Hop til nybyg siden her","")</f>
        <v/>
      </c>
      <c r="E4" t="str">
        <f>IF(B4="helhedsplan", "Hop til helhedsplan siden her","")</f>
        <v/>
      </c>
    </row>
    <row r="5" spans="1:5" ht="19.5" thickBot="1" x14ac:dyDescent="0.3">
      <c r="A5" s="15"/>
      <c r="B5" s="16"/>
      <c r="D5" s="4" t="str">
        <f>IF(B4="nybyg","Nybyg","")</f>
        <v/>
      </c>
      <c r="E5" s="4" t="str">
        <f>IF(B4="helhedsplan","Helhedsplan","")</f>
        <v/>
      </c>
    </row>
    <row r="6" spans="1:5" ht="19.5" thickBot="1" x14ac:dyDescent="0.3">
      <c r="A6" s="13" t="s">
        <v>31</v>
      </c>
      <c r="B6" s="14"/>
    </row>
    <row r="7" spans="1:5" ht="19.5" thickBot="1" x14ac:dyDescent="0.3">
      <c r="A7" s="15"/>
      <c r="B7" s="16"/>
    </row>
    <row r="8" spans="1:5" ht="19.5" thickBot="1" x14ac:dyDescent="0.3">
      <c r="A8" s="13" t="s">
        <v>32</v>
      </c>
      <c r="B8" s="14"/>
    </row>
    <row r="9" spans="1:5" ht="19.5" thickBot="1" x14ac:dyDescent="0.3">
      <c r="A9" s="15"/>
      <c r="B9" s="16"/>
    </row>
    <row r="10" spans="1:5" ht="19.5" thickBot="1" x14ac:dyDescent="0.3">
      <c r="A10" s="13" t="s">
        <v>33</v>
      </c>
      <c r="B10" s="52"/>
    </row>
    <row r="11" spans="1:5" ht="19.5" thickBot="1" x14ac:dyDescent="0.3">
      <c r="A11" s="15"/>
      <c r="B11" s="16"/>
    </row>
    <row r="12" spans="1:5" ht="19.5" thickBot="1" x14ac:dyDescent="0.3">
      <c r="A12" s="17" t="s">
        <v>34</v>
      </c>
      <c r="B12" s="14"/>
    </row>
    <row r="13" spans="1:5" ht="19.5" thickBot="1" x14ac:dyDescent="0.3">
      <c r="A13" s="15"/>
      <c r="B13" s="18"/>
    </row>
    <row r="14" spans="1:5" ht="19.5" thickBot="1" x14ac:dyDescent="0.3">
      <c r="A14" s="17" t="s">
        <v>35</v>
      </c>
      <c r="B14" s="19"/>
    </row>
    <row r="15" spans="1:5" ht="19.5" thickBot="1" x14ac:dyDescent="0.3">
      <c r="A15" s="17"/>
      <c r="B15" s="20"/>
    </row>
    <row r="16" spans="1:5" ht="19.5" thickBot="1" x14ac:dyDescent="0.3">
      <c r="A16" s="17" t="s">
        <v>36</v>
      </c>
      <c r="B16" s="14"/>
    </row>
    <row r="17" spans="1:2" ht="19.5" thickBot="1" x14ac:dyDescent="0.35">
      <c r="A17" s="21"/>
      <c r="B17" s="22"/>
    </row>
    <row r="18" spans="1:2" ht="19.5" thickBot="1" x14ac:dyDescent="0.3">
      <c r="A18" s="13" t="s">
        <v>37</v>
      </c>
      <c r="B18" s="14"/>
    </row>
    <row r="19" spans="1:2" ht="19.5" thickBot="1" x14ac:dyDescent="0.35">
      <c r="A19" s="21"/>
      <c r="B19" s="22"/>
    </row>
    <row r="20" spans="1:2" ht="19.5" thickBot="1" x14ac:dyDescent="0.3">
      <c r="A20" s="13" t="s">
        <v>38</v>
      </c>
      <c r="B20" s="14"/>
    </row>
  </sheetData>
  <sheetProtection algorithmName="SHA-512" hashValue="s/0wXH1d0ilgumCQqJGhA3oCWfB1HJQs+bMgPLDBuQ01nnGOtXvshpUxZal6O+cDO8gSmNPHxfyS94NDPx6agw==" saltValue="y/GoGxGTtu4P41jXMSQJnw==" spinCount="100000" sheet="1" objects="1" scenarios="1"/>
  <hyperlinks>
    <hyperlink ref="D5" location="Nybyg!A1" display="Nybyg" xr:uid="{84C33817-E8EF-4D9D-862E-FCBAD955F98A}"/>
    <hyperlink ref="E5" location="Helhedsplan!A1" display="Helhedsplan" xr:uid="{4BC16909-BABB-421C-B6A3-E1759A576F60}"/>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F7BF666-ED30-4A67-97C2-CD8F736F6344}">
          <x14:formula1>
            <xm:f>'ja nej'!$A$8:$A$9</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F111E-D99A-4608-8074-0104EFA4DC77}">
  <sheetPr codeName="Ark3">
    <tabColor theme="3" tint="0.39997558519241921"/>
    <pageSetUpPr fitToPage="1"/>
  </sheetPr>
  <dimension ref="A1:H197"/>
  <sheetViews>
    <sheetView zoomScaleNormal="100" workbookViewId="0"/>
  </sheetViews>
  <sheetFormatPr defaultColWidth="9.140625" defaultRowHeight="15" outlineLevelRow="2" x14ac:dyDescent="0.25"/>
  <cols>
    <col min="1" max="1" width="20.42578125" style="53" customWidth="1"/>
    <col min="2" max="2" width="49.5703125" style="53" customWidth="1"/>
    <col min="3" max="3" width="12.85546875" style="53" customWidth="1"/>
    <col min="4" max="4" width="19.85546875" style="53" customWidth="1"/>
    <col min="5" max="6" width="19.7109375" style="53" customWidth="1"/>
    <col min="7" max="7" width="16.28515625" style="53" customWidth="1"/>
    <col min="8" max="8" width="54.7109375" style="53" customWidth="1"/>
    <col min="9" max="16384" width="9.140625" style="53"/>
  </cols>
  <sheetData>
    <row r="1" spans="1:8" x14ac:dyDescent="0.25">
      <c r="A1" s="66"/>
      <c r="B1"/>
      <c r="D1"/>
      <c r="E1"/>
      <c r="F1"/>
      <c r="G1"/>
      <c r="H1"/>
    </row>
    <row r="2" spans="1:8" ht="36" x14ac:dyDescent="0.55000000000000004">
      <c r="A2" s="67" t="s">
        <v>39</v>
      </c>
      <c r="B2"/>
      <c r="D2"/>
      <c r="E2"/>
      <c r="F2"/>
      <c r="G2"/>
      <c r="H2"/>
    </row>
    <row r="3" spans="1:8" x14ac:dyDescent="0.25">
      <c r="A3"/>
      <c r="B3"/>
      <c r="D3"/>
      <c r="E3"/>
      <c r="F3"/>
      <c r="G3"/>
      <c r="H3"/>
    </row>
    <row r="4" spans="1:8" x14ac:dyDescent="0.25">
      <c r="A4" s="85" t="s">
        <v>40</v>
      </c>
      <c r="B4" s="25"/>
      <c r="C4"/>
      <c r="D4"/>
      <c r="E4"/>
      <c r="F4"/>
      <c r="G4"/>
      <c r="H4"/>
    </row>
    <row r="5" spans="1:8" ht="30" customHeight="1" x14ac:dyDescent="0.25">
      <c r="A5" s="125" t="s">
        <v>41</v>
      </c>
      <c r="B5" s="25"/>
      <c r="C5"/>
      <c r="D5"/>
      <c r="E5"/>
      <c r="F5"/>
      <c r="G5"/>
      <c r="H5"/>
    </row>
    <row r="6" spans="1:8" x14ac:dyDescent="0.25">
      <c r="A6" s="85" t="s">
        <v>42</v>
      </c>
      <c r="B6" s="25"/>
      <c r="C6"/>
      <c r="D6"/>
      <c r="E6"/>
      <c r="F6"/>
      <c r="G6"/>
      <c r="H6"/>
    </row>
    <row r="7" spans="1:8" x14ac:dyDescent="0.25">
      <c r="A7"/>
      <c r="B7"/>
      <c r="D7"/>
      <c r="E7"/>
      <c r="F7"/>
      <c r="G7"/>
      <c r="H7"/>
    </row>
    <row r="8" spans="1:8" x14ac:dyDescent="0.25">
      <c r="A8" s="68" t="s">
        <v>43</v>
      </c>
      <c r="B8" s="25" t="s">
        <v>44</v>
      </c>
      <c r="C8" s="24"/>
      <c r="D8" s="70" t="str">
        <f>IF(C8="ja","Hop til Svane certificeringskravene her --&gt;","")</f>
        <v/>
      </c>
      <c r="E8"/>
      <c r="F8"/>
      <c r="G8" s="66" t="str">
        <f>IF(C8="ja", "Svanen","")</f>
        <v/>
      </c>
      <c r="H8"/>
    </row>
    <row r="9" spans="1:8" x14ac:dyDescent="0.25">
      <c r="A9"/>
      <c r="B9"/>
      <c r="D9"/>
      <c r="E9"/>
      <c r="F9"/>
      <c r="G9"/>
      <c r="H9"/>
    </row>
    <row r="10" spans="1:8" x14ac:dyDescent="0.25">
      <c r="A10" s="69" t="s">
        <v>45</v>
      </c>
      <c r="B10" s="25" t="s">
        <v>46</v>
      </c>
      <c r="C10" s="24"/>
      <c r="D10" s="25"/>
      <c r="E10" s="71"/>
      <c r="F10" s="71"/>
      <c r="G10" s="71"/>
      <c r="H10" s="72"/>
    </row>
    <row r="11" spans="1:8" ht="30" customHeight="1" x14ac:dyDescent="0.25">
      <c r="A11" s="191" t="s">
        <v>47</v>
      </c>
      <c r="B11" s="192"/>
      <c r="C11" s="24"/>
      <c r="D11" s="183" t="s">
        <v>48</v>
      </c>
      <c r="E11" s="184"/>
      <c r="F11" s="184"/>
      <c r="G11" s="184"/>
      <c r="H11" s="185"/>
    </row>
    <row r="12" spans="1:8" ht="30" customHeight="1" x14ac:dyDescent="0.25">
      <c r="A12" s="146" t="s">
        <v>49</v>
      </c>
      <c r="B12" s="147"/>
      <c r="C12" s="148"/>
      <c r="D12" s="166" t="s">
        <v>50</v>
      </c>
      <c r="E12" s="167"/>
      <c r="F12" s="167"/>
      <c r="G12" s="167"/>
      <c r="H12" s="168"/>
    </row>
    <row r="13" spans="1:8" x14ac:dyDescent="0.25">
      <c r="A13" s="189" t="s">
        <v>51</v>
      </c>
      <c r="B13" s="190"/>
      <c r="C13" s="55"/>
      <c r="D13" s="25" t="s">
        <v>52</v>
      </c>
      <c r="E13" s="25"/>
      <c r="F13" s="25"/>
      <c r="G13" s="25"/>
      <c r="H13" s="25"/>
    </row>
    <row r="14" spans="1:8" x14ac:dyDescent="0.25">
      <c r="A14" s="189" t="s">
        <v>53</v>
      </c>
      <c r="B14" s="190"/>
      <c r="C14" s="55"/>
      <c r="D14" s="25" t="s">
        <v>52</v>
      </c>
      <c r="E14" s="25"/>
      <c r="F14" s="25"/>
      <c r="G14" s="25"/>
      <c r="H14" s="25"/>
    </row>
    <row r="15" spans="1:8" x14ac:dyDescent="0.25">
      <c r="A15" s="189" t="s">
        <v>54</v>
      </c>
      <c r="B15" s="190"/>
      <c r="C15" s="55"/>
      <c r="D15" s="25" t="s">
        <v>52</v>
      </c>
      <c r="E15" s="25"/>
      <c r="F15" s="25"/>
      <c r="G15" s="25"/>
      <c r="H15" s="25"/>
    </row>
    <row r="16" spans="1:8" x14ac:dyDescent="0.25">
      <c r="A16" s="189" t="s">
        <v>55</v>
      </c>
      <c r="B16" s="190"/>
      <c r="C16" s="55"/>
      <c r="D16" s="25" t="s">
        <v>52</v>
      </c>
      <c r="E16" s="25"/>
      <c r="F16" s="25"/>
      <c r="G16" s="25"/>
      <c r="H16" s="25"/>
    </row>
    <row r="17" spans="1:8" x14ac:dyDescent="0.25">
      <c r="A17" s="189" t="s">
        <v>56</v>
      </c>
      <c r="B17" s="190"/>
      <c r="C17" s="55"/>
      <c r="D17" s="25" t="s">
        <v>52</v>
      </c>
      <c r="E17" s="25"/>
      <c r="F17" s="25"/>
      <c r="G17" s="25"/>
      <c r="H17" s="25"/>
    </row>
    <row r="18" spans="1:8" x14ac:dyDescent="0.25">
      <c r="A18" s="189" t="s">
        <v>57</v>
      </c>
      <c r="B18" s="190"/>
      <c r="C18" s="55"/>
      <c r="D18" s="25" t="s">
        <v>52</v>
      </c>
      <c r="E18" s="25"/>
      <c r="F18" s="25"/>
      <c r="G18" s="25"/>
      <c r="H18" s="25"/>
    </row>
    <row r="19" spans="1:8" x14ac:dyDescent="0.25">
      <c r="A19"/>
      <c r="B19"/>
      <c r="C19"/>
      <c r="D19"/>
      <c r="E19"/>
      <c r="F19"/>
      <c r="G19"/>
      <c r="H19"/>
    </row>
    <row r="20" spans="1:8" x14ac:dyDescent="0.25">
      <c r="A20" s="73" t="s">
        <v>58</v>
      </c>
      <c r="B20"/>
      <c r="C20"/>
      <c r="D20"/>
      <c r="E20"/>
      <c r="F20"/>
      <c r="G20"/>
      <c r="H20"/>
    </row>
    <row r="21" spans="1:8" x14ac:dyDescent="0.25">
      <c r="A21" s="193" t="s">
        <v>59</v>
      </c>
      <c r="B21" s="193"/>
      <c r="C21" s="193"/>
      <c r="D21" s="193"/>
      <c r="E21" s="193"/>
      <c r="F21" s="193"/>
      <c r="G21" s="193"/>
      <c r="H21"/>
    </row>
    <row r="22" spans="1:8" x14ac:dyDescent="0.25">
      <c r="A22" s="27" t="s">
        <v>60</v>
      </c>
      <c r="B22"/>
      <c r="C22"/>
      <c r="D22"/>
      <c r="E22"/>
      <c r="F22"/>
      <c r="G22"/>
      <c r="H22"/>
    </row>
    <row r="23" spans="1:8" x14ac:dyDescent="0.25">
      <c r="A23" s="27" t="s">
        <v>61</v>
      </c>
      <c r="B23"/>
      <c r="C23"/>
      <c r="D23"/>
      <c r="E23"/>
      <c r="F23"/>
      <c r="G23"/>
      <c r="H23"/>
    </row>
    <row r="24" spans="1:8" x14ac:dyDescent="0.25">
      <c r="A24" s="27"/>
      <c r="B24"/>
      <c r="C24"/>
      <c r="D24"/>
      <c r="E24"/>
      <c r="F24"/>
      <c r="G24"/>
      <c r="H24"/>
    </row>
    <row r="25" spans="1:8" ht="33" customHeight="1" x14ac:dyDescent="0.4">
      <c r="A25" s="179" t="s">
        <v>62</v>
      </c>
      <c r="B25" s="179"/>
      <c r="C25" s="179"/>
      <c r="D25" s="179"/>
      <c r="E25" s="179"/>
      <c r="F25" s="179"/>
      <c r="G25" s="179"/>
      <c r="H25" s="179"/>
    </row>
    <row r="26" spans="1:8" ht="14.25" customHeight="1" outlineLevel="1" x14ac:dyDescent="0.25">
      <c r="A26" s="178" t="str">
        <f>IF(D27="nej","forklar hvorfor --&gt;","")</f>
        <v/>
      </c>
      <c r="B26" s="178"/>
      <c r="C26" s="178"/>
      <c r="D26" s="178"/>
      <c r="E26" s="178"/>
      <c r="F26" s="178"/>
      <c r="G26" s="178"/>
      <c r="H26" s="178"/>
    </row>
    <row r="27" spans="1:8" outlineLevel="1" x14ac:dyDescent="0.25">
      <c r="A27" s="178"/>
      <c r="B27" s="178"/>
      <c r="C27" s="178"/>
      <c r="D27" s="178"/>
      <c r="E27" s="178"/>
      <c r="F27" s="178"/>
      <c r="G27" s="178"/>
      <c r="H27" s="178"/>
    </row>
    <row r="28" spans="1:8" ht="21" outlineLevel="1" x14ac:dyDescent="0.35">
      <c r="A28" s="170" t="s">
        <v>63</v>
      </c>
      <c r="B28" s="170"/>
      <c r="C28" s="170"/>
      <c r="D28" s="170"/>
      <c r="E28" s="170"/>
      <c r="F28" s="170"/>
      <c r="G28" s="170"/>
      <c r="H28" s="170"/>
    </row>
    <row r="29" spans="1:8" outlineLevel="1" x14ac:dyDescent="0.25">
      <c r="A29" s="175" t="str">
        <f>IF(D29="nej","forklar hvorfor --&gt;","")</f>
        <v/>
      </c>
      <c r="B29" s="175"/>
      <c r="C29" s="175"/>
      <c r="D29" s="175"/>
      <c r="E29" s="175"/>
      <c r="F29" s="175"/>
      <c r="G29" s="175"/>
      <c r="H29" s="175"/>
    </row>
    <row r="30" spans="1:8" ht="63" outlineLevel="1" x14ac:dyDescent="0.25">
      <c r="A30" s="87" t="s">
        <v>64</v>
      </c>
      <c r="B30" s="87" t="s">
        <v>65</v>
      </c>
      <c r="C30" s="88" t="s">
        <v>66</v>
      </c>
      <c r="D30" s="94" t="s">
        <v>67</v>
      </c>
      <c r="E30" s="88" t="s">
        <v>68</v>
      </c>
      <c r="F30" s="88" t="s">
        <v>69</v>
      </c>
      <c r="G30" s="89"/>
      <c r="H30" s="87" t="s">
        <v>70</v>
      </c>
    </row>
    <row r="31" spans="1:8" ht="18.75" outlineLevel="1" x14ac:dyDescent="0.3">
      <c r="A31" s="77" t="str">
        <f>'DGNB Master'!B6</f>
        <v>PRO1.5</v>
      </c>
      <c r="B31" s="36" t="str">
        <f>'DGNB Master'!C6</f>
        <v>Vejledning om vedligehold og brug af bygninger</v>
      </c>
      <c r="C31" s="36">
        <f>IF(D32="ja",C32,"0")+IF(D33="ja",C33,"0")</f>
        <v>0</v>
      </c>
      <c r="D31" s="24"/>
      <c r="E31" s="56"/>
      <c r="F31" s="56"/>
      <c r="G31" s="33" t="str">
        <f t="shared" ref="G31:G96" si="0">IF(D31="nej","forklar hvorfor --&gt;","")</f>
        <v/>
      </c>
      <c r="H31" s="57"/>
    </row>
    <row r="32" spans="1:8" outlineLevel="2" x14ac:dyDescent="0.25">
      <c r="A32" s="78" t="str">
        <f>'DGNB Master'!B7</f>
        <v xml:space="preserve">Indikator 1 </v>
      </c>
      <c r="B32" s="34" t="str">
        <f>'DGNB Master'!D7</f>
        <v>Vejledning om vedligehold, inspektion og drift</v>
      </c>
      <c r="C32" s="35">
        <f>'DGNB Master'!E7</f>
        <v>30</v>
      </c>
      <c r="D32" s="24"/>
      <c r="E32" s="56"/>
      <c r="F32" s="56"/>
      <c r="G32" s="33" t="str">
        <f t="shared" si="0"/>
        <v/>
      </c>
      <c r="H32" s="57"/>
    </row>
    <row r="33" spans="1:8" ht="30" outlineLevel="2" x14ac:dyDescent="0.25">
      <c r="A33" s="36" t="str">
        <f>'DGNB Master'!B8</f>
        <v xml:space="preserve">Indikator 2 </v>
      </c>
      <c r="B33" s="34" t="str">
        <f>'DGNB Master'!D8</f>
        <v>Opdatering af tegningsmateriale, skemaer, beregninger og anden dokumentation, som udført</v>
      </c>
      <c r="C33" s="35">
        <f>'DGNB Master'!E8</f>
        <v>30</v>
      </c>
      <c r="D33" s="24"/>
      <c r="E33" s="56"/>
      <c r="F33" s="56"/>
      <c r="G33" s="33" t="str">
        <f t="shared" si="0"/>
        <v/>
      </c>
      <c r="H33" s="57"/>
    </row>
    <row r="34" spans="1:8" outlineLevel="2" x14ac:dyDescent="0.25">
      <c r="A34" s="186"/>
      <c r="B34" s="187"/>
      <c r="C34" s="187"/>
      <c r="D34" s="187"/>
      <c r="E34" s="187"/>
      <c r="F34" s="187"/>
      <c r="G34" s="187"/>
      <c r="H34" s="188"/>
    </row>
    <row r="35" spans="1:8" ht="63" outlineLevel="2" x14ac:dyDescent="0.25">
      <c r="A35" s="87" t="s">
        <v>64</v>
      </c>
      <c r="B35" s="87" t="s">
        <v>65</v>
      </c>
      <c r="C35" s="88" t="s">
        <v>66</v>
      </c>
      <c r="D35" s="94" t="s">
        <v>67</v>
      </c>
      <c r="E35" s="88" t="s">
        <v>68</v>
      </c>
      <c r="F35" s="88" t="s">
        <v>69</v>
      </c>
      <c r="G35" s="89"/>
      <c r="H35" s="87" t="s">
        <v>70</v>
      </c>
    </row>
    <row r="36" spans="1:8" ht="18.75" outlineLevel="1" x14ac:dyDescent="0.25">
      <c r="A36" s="79" t="str">
        <f>'DGNB Master'!B9</f>
        <v xml:space="preserve">PRO2.3 </v>
      </c>
      <c r="B36" s="80" t="str">
        <f>'DGNB Master'!C9</f>
        <v>Commissioning – energi- og vandforbrug</v>
      </c>
      <c r="C36" s="84" t="str">
        <f>IF(D37="ja",C37,"0")</f>
        <v>0</v>
      </c>
      <c r="D36" s="24"/>
      <c r="E36" s="56"/>
      <c r="F36" s="56"/>
      <c r="G36" s="33" t="str">
        <f t="shared" si="0"/>
        <v/>
      </c>
      <c r="H36" s="57"/>
    </row>
    <row r="37" spans="1:8" outlineLevel="2" x14ac:dyDescent="0.25">
      <c r="A37" s="36" t="str">
        <f>'DGNB Master'!B11</f>
        <v>Indikator 1.1 </v>
      </c>
      <c r="B37" s="34" t="str">
        <f>'DGNB Master'!D11</f>
        <v xml:space="preserve">Udført funktions- og performancetest </v>
      </c>
      <c r="C37" s="35">
        <f>'DGNB Master'!E11</f>
        <v>30</v>
      </c>
      <c r="D37" s="24"/>
      <c r="E37" s="56"/>
      <c r="F37" s="56"/>
      <c r="G37" s="33" t="str">
        <f t="shared" si="0"/>
        <v/>
      </c>
      <c r="H37" s="57"/>
    </row>
    <row r="38" spans="1:8" ht="30" outlineLevel="2" x14ac:dyDescent="0.25">
      <c r="A38" s="36" t="str">
        <f>'DGNB Master'!B14</f>
        <v xml:space="preserve">PRO2.3.KK.1. </v>
      </c>
      <c r="B38" s="34" t="str">
        <f>'DGNB Master'!D14</f>
        <v xml:space="preserve">Etablering af mulighed for måling og overvågning af energiforbrug </v>
      </c>
      <c r="C38" s="35"/>
      <c r="D38" s="24"/>
      <c r="E38" s="56"/>
      <c r="F38" s="56"/>
      <c r="G38" s="33" t="str">
        <f t="shared" si="0"/>
        <v/>
      </c>
      <c r="H38" s="57"/>
    </row>
    <row r="39" spans="1:8" ht="30" outlineLevel="2" x14ac:dyDescent="0.25">
      <c r="A39" s="81" t="str">
        <f>'DGNB Master'!B15</f>
        <v xml:space="preserve">PRO2.3.KK.2. </v>
      </c>
      <c r="B39" s="82" t="str">
        <f>'DGNB Master'!D15</f>
        <v xml:space="preserve">Der skal opsættes individuel måling af el, vand og varme hos hvert lejemål </v>
      </c>
      <c r="C39" s="37"/>
      <c r="D39" s="59"/>
      <c r="E39" s="60"/>
      <c r="F39" s="60"/>
      <c r="G39" s="38" t="str">
        <f t="shared" si="0"/>
        <v/>
      </c>
      <c r="H39" s="61"/>
    </row>
    <row r="40" spans="1:8" ht="30" outlineLevel="2" x14ac:dyDescent="0.25">
      <c r="A40" s="36" t="str">
        <f>'DGNB Master'!B17</f>
        <v xml:space="preserve">PRO2.3.KK.3. </v>
      </c>
      <c r="B40" s="83" t="str">
        <f>'DGNB Master'!D17</f>
        <v xml:space="preserve">Installerede hoved- og bimålere skal være fjernaflæste. </v>
      </c>
      <c r="C40" s="35"/>
      <c r="D40" s="24"/>
      <c r="E40" s="56"/>
      <c r="F40" s="56"/>
      <c r="G40" s="33" t="str">
        <f t="shared" si="0"/>
        <v/>
      </c>
      <c r="H40" s="57"/>
    </row>
    <row r="41" spans="1:8" outlineLevel="2" x14ac:dyDescent="0.25">
      <c r="A41" s="136"/>
      <c r="B41" s="137"/>
      <c r="C41" s="138"/>
      <c r="D41" s="139"/>
      <c r="E41" s="63"/>
      <c r="F41" s="63"/>
      <c r="G41" s="47"/>
      <c r="H41" s="140"/>
    </row>
    <row r="42" spans="1:8" ht="63" outlineLevel="2" x14ac:dyDescent="0.25">
      <c r="A42" s="87" t="s">
        <v>64</v>
      </c>
      <c r="B42" s="87" t="s">
        <v>65</v>
      </c>
      <c r="C42" s="88" t="s">
        <v>66</v>
      </c>
      <c r="D42" s="94" t="s">
        <v>67</v>
      </c>
      <c r="E42" s="88" t="s">
        <v>68</v>
      </c>
      <c r="F42" s="88" t="s">
        <v>69</v>
      </c>
      <c r="G42" s="89"/>
      <c r="H42" s="87" t="s">
        <v>70</v>
      </c>
    </row>
    <row r="43" spans="1:8" ht="30" outlineLevel="2" x14ac:dyDescent="0.25">
      <c r="A43" s="36" t="str">
        <f>'DGNB Master'!C21</f>
        <v>KK.MILJØ.3.1.</v>
      </c>
      <c r="B43" s="83" t="str">
        <f>'DGNB Master'!D21</f>
        <v>Bygninger skal tilsluttes og aftage fjernvarme i fjernvarmedistrikter</v>
      </c>
      <c r="C43" s="35"/>
      <c r="D43" s="24"/>
      <c r="E43" s="56"/>
      <c r="F43" s="56"/>
      <c r="G43" s="33"/>
      <c r="H43" s="57"/>
    </row>
    <row r="44" spans="1:8" ht="16.5" customHeight="1" outlineLevel="2" x14ac:dyDescent="0.25">
      <c r="A44" s="173"/>
      <c r="B44" s="173"/>
      <c r="C44" s="173"/>
      <c r="D44" s="173"/>
      <c r="E44" s="173"/>
      <c r="F44" s="173"/>
      <c r="G44" s="173"/>
      <c r="H44" s="173"/>
    </row>
    <row r="45" spans="1:8" ht="16.5" customHeight="1" outlineLevel="2" x14ac:dyDescent="0.25">
      <c r="A45" s="173"/>
      <c r="B45" s="173"/>
      <c r="C45" s="173"/>
      <c r="D45" s="173"/>
      <c r="E45" s="173"/>
      <c r="F45" s="173"/>
      <c r="G45" s="173"/>
      <c r="H45" s="173"/>
    </row>
    <row r="46" spans="1:8" s="62" customFormat="1" ht="16.5" customHeight="1" outlineLevel="2" x14ac:dyDescent="0.35">
      <c r="A46" s="170" t="str">
        <f>'DGNB Master'!A23</f>
        <v>Materialer og cirkulær økonomi</v>
      </c>
      <c r="B46" s="170"/>
      <c r="C46" s="170"/>
      <c r="D46" s="170"/>
      <c r="E46" s="170"/>
      <c r="F46" s="170"/>
      <c r="G46" s="170"/>
      <c r="H46" s="170"/>
    </row>
    <row r="47" spans="1:8" ht="16.5" customHeight="1" outlineLevel="2" x14ac:dyDescent="0.25">
      <c r="A47" s="173"/>
      <c r="B47" s="173"/>
      <c r="C47" s="173"/>
      <c r="D47" s="173"/>
      <c r="E47" s="173"/>
      <c r="F47" s="173"/>
      <c r="G47" s="173"/>
      <c r="H47" s="173"/>
    </row>
    <row r="48" spans="1:8" ht="63" outlineLevel="2" x14ac:dyDescent="0.25">
      <c r="A48" s="91" t="s">
        <v>64</v>
      </c>
      <c r="B48" s="91" t="s">
        <v>65</v>
      </c>
      <c r="C48" s="92" t="s">
        <v>66</v>
      </c>
      <c r="D48" s="95" t="s">
        <v>67</v>
      </c>
      <c r="E48" s="92" t="s">
        <v>68</v>
      </c>
      <c r="F48" s="92" t="s">
        <v>69</v>
      </c>
      <c r="G48" s="96"/>
      <c r="H48" s="91" t="s">
        <v>70</v>
      </c>
    </row>
    <row r="49" spans="1:8" ht="18.75" outlineLevel="1" x14ac:dyDescent="0.25">
      <c r="A49" s="79" t="str">
        <f>'DGNB Master'!B23</f>
        <v xml:space="preserve">ENV1.1. </v>
      </c>
      <c r="B49" s="80" t="str">
        <f>'DGNB Master'!C23</f>
        <v>Livscyklusvurdering</v>
      </c>
      <c r="C49" s="93">
        <f>IF(D50="ja",C50,"0")+IF(D51="ja",C51,"0")+IF(D52="ja",C52,"0")</f>
        <v>0</v>
      </c>
      <c r="D49" s="24"/>
      <c r="E49" s="56"/>
      <c r="F49" s="60"/>
      <c r="G49" s="38" t="str">
        <f t="shared" si="0"/>
        <v/>
      </c>
      <c r="H49" s="57"/>
    </row>
    <row r="50" spans="1:8" outlineLevel="2" x14ac:dyDescent="0.25">
      <c r="A50" s="36" t="str">
        <f>'DGNB Master'!B24</f>
        <v xml:space="preserve">indikator 1.1 </v>
      </c>
      <c r="B50" s="34" t="str">
        <f>'DGNB Master'!D24</f>
        <v xml:space="preserve">Integration af LCA i tidlig planlægningsfase: </v>
      </c>
      <c r="C50" s="35">
        <f>'DGNB Master'!E24</f>
        <v>5</v>
      </c>
      <c r="D50" s="24"/>
      <c r="E50" s="56"/>
      <c r="F50" s="60"/>
      <c r="G50" s="38" t="str">
        <f t="shared" si="0"/>
        <v/>
      </c>
      <c r="H50" s="57"/>
    </row>
    <row r="51" spans="1:8" ht="30" outlineLevel="2" x14ac:dyDescent="0.25">
      <c r="A51" s="36" t="str">
        <f>'DGNB Master'!B25</f>
        <v>Indikator 1.2</v>
      </c>
      <c r="B51" s="34" t="str">
        <f>'DGNB Master'!D25</f>
        <v xml:space="preserve">Udførelse af LCA i overensstemmelse med den frivillige bæredygtighedsklasse: </v>
      </c>
      <c r="C51" s="35">
        <f>'DGNB Master'!E25</f>
        <v>10</v>
      </c>
      <c r="D51" s="24"/>
      <c r="E51" s="56"/>
      <c r="F51" s="60"/>
      <c r="G51" s="38" t="str">
        <f t="shared" si="0"/>
        <v/>
      </c>
      <c r="H51" s="57"/>
    </row>
    <row r="52" spans="1:8" ht="30.75" customHeight="1" outlineLevel="2" x14ac:dyDescent="0.25">
      <c r="A52" s="36" t="str">
        <f>'DGNB Master'!B26</f>
        <v>Indikator 2.1</v>
      </c>
      <c r="B52" s="34" t="str">
        <f>'DGNB Master'!D26</f>
        <v xml:space="preserve">Vægtede miljøpåvirkningskategorier for den samlede (færdige) bygning beregnes </v>
      </c>
      <c r="C52" s="39"/>
      <c r="D52" s="24"/>
      <c r="E52" s="56"/>
      <c r="F52" s="60"/>
      <c r="G52" s="38" t="str">
        <f t="shared" si="0"/>
        <v/>
      </c>
      <c r="H52" s="57"/>
    </row>
    <row r="53" spans="1:8" ht="30.75" customHeight="1" outlineLevel="2" x14ac:dyDescent="0.25">
      <c r="A53" s="36" t="str">
        <f>'DGNB Master'!$B$27</f>
        <v xml:space="preserve">Indikator 5 </v>
      </c>
      <c r="B53" s="34" t="str">
        <f>'DGNB Master'!D27</f>
        <v>Køling uden halogenerede/delvist halogenerede kølemidler</v>
      </c>
      <c r="C53" s="127">
        <f>'DGNB Master'!E27</f>
        <v>5</v>
      </c>
      <c r="D53" s="24"/>
      <c r="E53" s="56"/>
      <c r="F53" s="56"/>
      <c r="G53" s="33"/>
      <c r="H53" s="57"/>
    </row>
    <row r="54" spans="1:8" outlineLevel="2" x14ac:dyDescent="0.25">
      <c r="A54" s="180"/>
      <c r="B54" s="181"/>
      <c r="C54" s="181"/>
      <c r="D54" s="181"/>
      <c r="E54" s="181"/>
      <c r="F54" s="181"/>
      <c r="G54" s="181"/>
      <c r="H54" s="182"/>
    </row>
    <row r="55" spans="1:8" ht="63" outlineLevel="2" x14ac:dyDescent="0.25">
      <c r="A55" s="91" t="s">
        <v>64</v>
      </c>
      <c r="B55" s="91" t="s">
        <v>65</v>
      </c>
      <c r="C55" s="92" t="s">
        <v>66</v>
      </c>
      <c r="D55" s="95" t="s">
        <v>67</v>
      </c>
      <c r="E55" s="92" t="s">
        <v>68</v>
      </c>
      <c r="F55" s="92" t="s">
        <v>69</v>
      </c>
      <c r="G55" s="96"/>
      <c r="H55" s="91" t="s">
        <v>70</v>
      </c>
    </row>
    <row r="56" spans="1:8" ht="18.75" outlineLevel="1" x14ac:dyDescent="0.25">
      <c r="A56" s="79" t="str">
        <f>'DGNB Master'!B29</f>
        <v xml:space="preserve">ENV1.2. </v>
      </c>
      <c r="B56" s="80" t="str">
        <f>'DGNB Master'!C29</f>
        <v>Miljøfarlige stoffer</v>
      </c>
      <c r="C56" s="118" t="str">
        <f>IF(D57="ja",C57,"0")</f>
        <v>0</v>
      </c>
      <c r="D56" s="24"/>
      <c r="E56" s="56"/>
      <c r="F56" s="60"/>
      <c r="G56" s="38" t="str">
        <f t="shared" si="0"/>
        <v/>
      </c>
      <c r="H56" s="57"/>
    </row>
    <row r="57" spans="1:8" ht="30.75" customHeight="1" outlineLevel="2" x14ac:dyDescent="0.25">
      <c r="A57" s="36" t="str">
        <f>'DGNB Master'!B30</f>
        <v xml:space="preserve">Indikator 1.1. </v>
      </c>
      <c r="B57" s="34" t="str">
        <f>'DGNB Master'!D30</f>
        <v>Vægtet opfyldelse af kvalitetstrin i henhold til "Bilaget til skadelig kemi"</v>
      </c>
      <c r="C57" s="127">
        <f>'DGNB Master'!E30</f>
        <v>80</v>
      </c>
      <c r="D57" s="24"/>
      <c r="E57" s="56"/>
      <c r="F57" s="60"/>
      <c r="G57" s="38" t="str">
        <f t="shared" si="0"/>
        <v/>
      </c>
      <c r="H57" s="57"/>
    </row>
    <row r="58" spans="1:8" outlineLevel="2" x14ac:dyDescent="0.25">
      <c r="A58" s="180"/>
      <c r="B58" s="181"/>
      <c r="C58" s="181"/>
      <c r="D58" s="181"/>
      <c r="E58" s="181"/>
      <c r="F58" s="181"/>
      <c r="G58" s="181"/>
      <c r="H58" s="182"/>
    </row>
    <row r="59" spans="1:8" ht="63" outlineLevel="2" x14ac:dyDescent="0.25">
      <c r="A59" s="91" t="s">
        <v>64</v>
      </c>
      <c r="B59" s="91" t="s">
        <v>65</v>
      </c>
      <c r="C59" s="92" t="s">
        <v>66</v>
      </c>
      <c r="D59" s="95" t="s">
        <v>67</v>
      </c>
      <c r="E59" s="92" t="s">
        <v>68</v>
      </c>
      <c r="F59" s="92" t="s">
        <v>69</v>
      </c>
      <c r="G59" s="96"/>
      <c r="H59" s="91" t="s">
        <v>70</v>
      </c>
    </row>
    <row r="60" spans="1:8" ht="18.75" outlineLevel="1" x14ac:dyDescent="0.25">
      <c r="A60" s="79" t="str">
        <f>'DGNB Master'!B42</f>
        <v>ENV1.3.</v>
      </c>
      <c r="B60" s="80" t="str">
        <f>'DGNB Master'!C42</f>
        <v>Ansvarsbevidst ressourceindvinding - træ</v>
      </c>
      <c r="C60" s="84" t="str">
        <f>IF(D61="ja",C61,"0")</f>
        <v>0</v>
      </c>
      <c r="D60" s="24"/>
      <c r="E60" s="56"/>
      <c r="F60" s="60"/>
      <c r="G60" s="38" t="str">
        <f t="shared" si="0"/>
        <v/>
      </c>
      <c r="H60" s="57"/>
    </row>
    <row r="61" spans="1:8" outlineLevel="2" x14ac:dyDescent="0.25">
      <c r="A61" s="36" t="str">
        <f>'DGNB Master'!B43</f>
        <v xml:space="preserve">Indikator 1.1. </v>
      </c>
      <c r="B61" s="34" t="str">
        <f>'DGNB Master'!D43</f>
        <v xml:space="preserve">Træ fra dokumenteret ansvarlig skovdrift: </v>
      </c>
      <c r="C61" s="35">
        <f>'DGNB Master'!E43</f>
        <v>50</v>
      </c>
      <c r="D61" s="24"/>
      <c r="E61" s="56"/>
      <c r="F61" s="60"/>
      <c r="G61" s="38" t="str">
        <f t="shared" si="0"/>
        <v/>
      </c>
      <c r="H61" s="57"/>
    </row>
    <row r="62" spans="1:8" outlineLevel="2" x14ac:dyDescent="0.25">
      <c r="A62" s="180" t="str">
        <f>IF(D62="nej","forklar hvorfor --&gt;","")</f>
        <v/>
      </c>
      <c r="B62" s="181"/>
      <c r="C62" s="181"/>
      <c r="D62" s="181"/>
      <c r="E62" s="181"/>
      <c r="F62" s="181"/>
      <c r="G62" s="181"/>
      <c r="H62" s="182"/>
    </row>
    <row r="63" spans="1:8" ht="63" outlineLevel="2" x14ac:dyDescent="0.25">
      <c r="A63" s="91" t="s">
        <v>64</v>
      </c>
      <c r="B63" s="91" t="s">
        <v>65</v>
      </c>
      <c r="C63" s="92" t="s">
        <v>66</v>
      </c>
      <c r="D63" s="95" t="s">
        <v>67</v>
      </c>
      <c r="E63" s="92" t="s">
        <v>68</v>
      </c>
      <c r="F63" s="92" t="s">
        <v>69</v>
      </c>
      <c r="G63" s="96"/>
      <c r="H63" s="91" t="s">
        <v>70</v>
      </c>
    </row>
    <row r="64" spans="1:8" ht="18.75" outlineLevel="1" x14ac:dyDescent="0.25">
      <c r="A64" s="79" t="str">
        <f>'DGNB Master'!B45</f>
        <v xml:space="preserve">ECO2.1. </v>
      </c>
      <c r="B64" s="80" t="str">
        <f>'DGNB Master'!C45</f>
        <v>Fleksibilitet og tilpasningsevne</v>
      </c>
      <c r="C64" s="35"/>
      <c r="D64" s="24"/>
      <c r="E64" s="56"/>
      <c r="F64" s="60"/>
      <c r="G64" s="38" t="str">
        <f t="shared" si="0"/>
        <v/>
      </c>
      <c r="H64" s="57"/>
    </row>
    <row r="65" spans="1:8" ht="45" customHeight="1" outlineLevel="2" x14ac:dyDescent="0.25">
      <c r="A65" s="36" t="str">
        <f>'DGNB Master'!B46</f>
        <v>Indikator 6.1.</v>
      </c>
      <c r="B65" s="34" t="str">
        <f>'DGNB Master'!D46</f>
        <v xml:space="preserve"> Fleksibilitet i den bærende konstruktion: 
- Indervægge er som oftest ikke bærende.
- Ikke bærende facader.</v>
      </c>
      <c r="C65" s="35"/>
      <c r="D65" s="24"/>
      <c r="E65" s="56"/>
      <c r="F65" s="60"/>
      <c r="G65" s="38" t="str">
        <f t="shared" si="0"/>
        <v/>
      </c>
      <c r="H65" s="57"/>
    </row>
    <row r="66" spans="1:8" outlineLevel="2" x14ac:dyDescent="0.25">
      <c r="A66" s="36" t="str">
        <f>'DGNB Master'!B47</f>
        <v>Indikator 7</v>
      </c>
      <c r="B66" s="34" t="str">
        <f>'DGNB Master'!D47</f>
        <v>Tekniske installationer</v>
      </c>
      <c r="C66" s="35"/>
      <c r="D66" s="24"/>
      <c r="E66" s="56"/>
      <c r="F66" s="60"/>
      <c r="G66" s="38" t="str">
        <f t="shared" si="0"/>
        <v/>
      </c>
      <c r="H66" s="57"/>
    </row>
    <row r="67" spans="1:8" outlineLevel="2" x14ac:dyDescent="0.25">
      <c r="A67" s="180" t="s">
        <v>71</v>
      </c>
      <c r="B67" s="181"/>
      <c r="C67" s="181"/>
      <c r="D67" s="181"/>
      <c r="E67" s="181"/>
      <c r="F67" s="181"/>
      <c r="G67" s="181"/>
      <c r="H67" s="182"/>
    </row>
    <row r="68" spans="1:8" ht="63" outlineLevel="2" x14ac:dyDescent="0.25">
      <c r="A68" s="91" t="s">
        <v>64</v>
      </c>
      <c r="B68" s="91" t="s">
        <v>65</v>
      </c>
      <c r="C68" s="92" t="s">
        <v>66</v>
      </c>
      <c r="D68" s="95" t="s">
        <v>67</v>
      </c>
      <c r="E68" s="92" t="s">
        <v>68</v>
      </c>
      <c r="F68" s="92" t="s">
        <v>69</v>
      </c>
      <c r="G68" s="96"/>
      <c r="H68" s="91" t="s">
        <v>70</v>
      </c>
    </row>
    <row r="69" spans="1:8" ht="18.75" outlineLevel="1" x14ac:dyDescent="0.25">
      <c r="A69" s="79" t="str">
        <f>'DGNB Master'!B49</f>
        <v>TEC1.5.</v>
      </c>
      <c r="B69" s="80" t="str">
        <f>'DGNB Master'!C49</f>
        <v xml:space="preserve">Design for vedligehold og rengøring </v>
      </c>
      <c r="C69" s="35"/>
      <c r="D69" s="24"/>
      <c r="E69" s="56"/>
      <c r="F69" s="60"/>
      <c r="G69" s="38" t="str">
        <f t="shared" si="0"/>
        <v/>
      </c>
      <c r="H69" s="58"/>
    </row>
    <row r="70" spans="1:8" ht="28.15" customHeight="1" outlineLevel="2" x14ac:dyDescent="0.25">
      <c r="A70" s="36"/>
      <c r="B70" s="34" t="str">
        <f>'DGNB Master'!D49</f>
        <v>Bygherre vælger selv, hvilke indsatser der arbejdes med.</v>
      </c>
      <c r="C70" s="35"/>
      <c r="D70" s="24"/>
      <c r="E70" s="56"/>
      <c r="F70" s="60"/>
      <c r="G70" s="38" t="str">
        <f t="shared" si="0"/>
        <v/>
      </c>
      <c r="H70" s="58"/>
    </row>
    <row r="71" spans="1:8" outlineLevel="2" x14ac:dyDescent="0.25">
      <c r="A71" s="176"/>
      <c r="B71" s="176"/>
      <c r="C71" s="176"/>
      <c r="D71" s="176"/>
      <c r="E71" s="176"/>
      <c r="F71" s="176"/>
      <c r="G71" s="176"/>
      <c r="H71" s="176"/>
    </row>
    <row r="72" spans="1:8" ht="63" outlineLevel="2" x14ac:dyDescent="0.25">
      <c r="A72" s="91" t="s">
        <v>64</v>
      </c>
      <c r="B72" s="91" t="s">
        <v>65</v>
      </c>
      <c r="C72" s="92" t="s">
        <v>66</v>
      </c>
      <c r="D72" s="95" t="s">
        <v>67</v>
      </c>
      <c r="E72" s="92" t="s">
        <v>68</v>
      </c>
      <c r="F72" s="92" t="s">
        <v>69</v>
      </c>
      <c r="G72" s="96"/>
      <c r="H72" s="91" t="s">
        <v>70</v>
      </c>
    </row>
    <row r="73" spans="1:8" ht="18.75" outlineLevel="1" x14ac:dyDescent="0.25">
      <c r="A73" s="79" t="str">
        <f>'DGNB Master'!B51</f>
        <v xml:space="preserve">TEC1.6. </v>
      </c>
      <c r="B73" s="80" t="str">
        <f>'DGNB Master'!C51</f>
        <v>Nedtagning og genanvendelse</v>
      </c>
      <c r="C73" s="36" t="str">
        <f>IF(D74="ja",C74,"0")</f>
        <v>0</v>
      </c>
      <c r="D73" s="24"/>
      <c r="E73" s="56"/>
      <c r="F73" s="60"/>
      <c r="G73" s="38" t="str">
        <f t="shared" si="0"/>
        <v/>
      </c>
      <c r="H73" s="58"/>
    </row>
    <row r="74" spans="1:8" ht="15" customHeight="1" outlineLevel="2" x14ac:dyDescent="0.25">
      <c r="A74" s="36" t="str">
        <f>'DGNB Master'!B52</f>
        <v>Indikator 1.2.</v>
      </c>
      <c r="B74" s="34" t="str">
        <f>'DGNB Master'!D52</f>
        <v>Genbrug og genanvendelse efter endt levetid</v>
      </c>
      <c r="C74" s="35">
        <f>'DGNB Master'!E52</f>
        <v>10</v>
      </c>
      <c r="D74" s="24"/>
      <c r="E74" s="56"/>
      <c r="F74" s="60"/>
      <c r="G74" s="38" t="str">
        <f t="shared" si="0"/>
        <v/>
      </c>
      <c r="H74" s="58"/>
    </row>
    <row r="75" spans="1:8" ht="45" outlineLevel="2" x14ac:dyDescent="0.25">
      <c r="A75" s="36" t="str">
        <f>'DGNB Master'!$B$53</f>
        <v>Indikator 2.1</v>
      </c>
      <c r="B75" s="34" t="str">
        <f>'DGNB Master'!$D$53</f>
        <v xml:space="preserve">Mulighed for at score point ved at benytte genbrugte og genanvendte materialer i byggeriet. Bygherre bestemmer selv, hvor mange point der scores. </v>
      </c>
      <c r="C75" s="35"/>
      <c r="D75" s="24"/>
      <c r="E75" s="56"/>
      <c r="F75" s="60"/>
      <c r="G75" s="38"/>
      <c r="H75" s="58"/>
    </row>
    <row r="76" spans="1:8" ht="32.450000000000003" customHeight="1" outlineLevel="2" x14ac:dyDescent="0.25">
      <c r="A76" s="36" t="str">
        <f>'DGNB Master'!B54</f>
        <v>Indikator 3.1</v>
      </c>
      <c r="B76" s="34" t="str">
        <f>'DGNB Master'!D54</f>
        <v>Valg af let genbrugelige og genanvendelig materialer og samlingsmetoder. Point opgøres.</v>
      </c>
      <c r="C76" s="35"/>
      <c r="D76" s="24"/>
      <c r="E76" s="56"/>
      <c r="F76" s="60"/>
      <c r="G76" s="38" t="str">
        <f t="shared" si="0"/>
        <v/>
      </c>
      <c r="H76" s="58"/>
    </row>
    <row r="77" spans="1:8" outlineLevel="2" x14ac:dyDescent="0.25">
      <c r="A77" s="177" t="str">
        <f>IF(D77="nej","forklar hvorfor --&gt;","")</f>
        <v/>
      </c>
      <c r="B77" s="177"/>
      <c r="C77" s="177"/>
      <c r="D77" s="177"/>
      <c r="E77" s="177"/>
      <c r="F77" s="177"/>
      <c r="G77" s="177"/>
      <c r="H77" s="177"/>
    </row>
    <row r="78" spans="1:8" outlineLevel="2" x14ac:dyDescent="0.25">
      <c r="A78" s="178"/>
      <c r="B78" s="178"/>
      <c r="C78" s="178"/>
      <c r="D78" s="178"/>
      <c r="E78" s="178"/>
      <c r="F78" s="178"/>
      <c r="G78" s="178"/>
      <c r="H78" s="178"/>
    </row>
    <row r="79" spans="1:8" ht="21" outlineLevel="2" x14ac:dyDescent="0.35">
      <c r="A79" s="170" t="str">
        <f>'DGNB Master'!A56</f>
        <v>Regnvand og bynatur</v>
      </c>
      <c r="B79" s="170"/>
      <c r="C79" s="170"/>
      <c r="D79" s="170"/>
      <c r="E79" s="170"/>
      <c r="F79" s="170"/>
      <c r="G79" s="170"/>
      <c r="H79" s="170"/>
    </row>
    <row r="80" spans="1:8" outlineLevel="2" x14ac:dyDescent="0.25">
      <c r="A80" s="175" t="str">
        <f>IF(D80="nej","forklar hvorfor --&gt;","")</f>
        <v/>
      </c>
      <c r="B80" s="175"/>
      <c r="C80" s="175"/>
      <c r="D80" s="175"/>
      <c r="E80" s="175"/>
      <c r="F80" s="175"/>
      <c r="G80" s="175"/>
      <c r="H80" s="175"/>
    </row>
    <row r="81" spans="1:8" ht="63" outlineLevel="2" x14ac:dyDescent="0.25">
      <c r="A81" s="74" t="s">
        <v>64</v>
      </c>
      <c r="B81" s="74" t="s">
        <v>65</v>
      </c>
      <c r="C81" s="75" t="s">
        <v>66</v>
      </c>
      <c r="D81" s="98" t="s">
        <v>67</v>
      </c>
      <c r="E81" s="75" t="s">
        <v>68</v>
      </c>
      <c r="F81" s="75" t="s">
        <v>69</v>
      </c>
      <c r="G81" s="76"/>
      <c r="H81" s="74" t="s">
        <v>70</v>
      </c>
    </row>
    <row r="82" spans="1:8" ht="30" outlineLevel="1" x14ac:dyDescent="0.25">
      <c r="A82" s="79" t="str">
        <f>'DGNB Master'!B56</f>
        <v xml:space="preserve">ENV2.2. </v>
      </c>
      <c r="B82" s="97" t="s">
        <v>72</v>
      </c>
      <c r="C82" s="36">
        <f>IF(D83="ja",C83,"0")+IF(D84="ja",C84,"0")+IF(D85="ja",C85,"0")</f>
        <v>0</v>
      </c>
      <c r="D82" s="24"/>
      <c r="E82" s="56"/>
      <c r="F82" s="60"/>
      <c r="G82" s="38" t="str">
        <f t="shared" si="0"/>
        <v/>
      </c>
      <c r="H82" s="58"/>
    </row>
    <row r="83" spans="1:8" outlineLevel="2" x14ac:dyDescent="0.25">
      <c r="A83" s="36" t="str">
        <f>'DGNB Master'!B57</f>
        <v xml:space="preserve">Indikator 1.1. </v>
      </c>
      <c r="B83" s="34" t="str">
        <f>'DGNB Master'!D57</f>
        <v>Vandforbrugsværdien:</v>
      </c>
      <c r="C83" s="35">
        <f>'DGNB Master'!E57</f>
        <v>90</v>
      </c>
      <c r="D83" s="24"/>
      <c r="E83" s="56"/>
      <c r="F83" s="60"/>
      <c r="G83" s="38" t="str">
        <f t="shared" si="0"/>
        <v/>
      </c>
      <c r="H83" s="58"/>
    </row>
    <row r="84" spans="1:8" ht="30" outlineLevel="2" x14ac:dyDescent="0.25">
      <c r="A84" s="36" t="str">
        <f>'DGNB Master'!B62</f>
        <v>Indikator 2.1.1.</v>
      </c>
      <c r="B84" s="34" t="str">
        <f>'DGNB Master'!D62</f>
        <v xml:space="preserve">Der er ikke behov for vanding af udearealer med drikkevand: </v>
      </c>
      <c r="C84" s="35">
        <f>'DGNB Master'!E62</f>
        <v>5</v>
      </c>
      <c r="D84" s="24"/>
      <c r="E84" s="56"/>
      <c r="F84" s="60"/>
      <c r="G84" s="38" t="str">
        <f t="shared" si="0"/>
        <v/>
      </c>
      <c r="H84" s="58"/>
    </row>
    <row r="85" spans="1:8" ht="30" outlineLevel="2" x14ac:dyDescent="0.25">
      <c r="A85" s="36" t="str">
        <f>'DGNB Master'!B63</f>
        <v>Indikator 2.2.2.</v>
      </c>
      <c r="B85" s="34" t="str">
        <f>'DGNB Master'!D63</f>
        <v xml:space="preserve">Udearealer inkluderer elementer til tilbageholdelse af regnvand: </v>
      </c>
      <c r="C85" s="35">
        <f>'DGNB Master'!E63</f>
        <v>5</v>
      </c>
      <c r="D85" s="24"/>
      <c r="E85" s="56"/>
      <c r="F85" s="60"/>
      <c r="G85" s="38" t="str">
        <f t="shared" si="0"/>
        <v/>
      </c>
      <c r="H85" s="58"/>
    </row>
    <row r="86" spans="1:8" ht="45" customHeight="1" outlineLevel="2" x14ac:dyDescent="0.25">
      <c r="A86" s="36" t="str">
        <f>'DGNB Master'!B58</f>
        <v>ENV2.2.KK.1.</v>
      </c>
      <c r="B86" s="34" t="str">
        <f>'DGNB Master'!D58</f>
        <v xml:space="preserve">Der skal arbejdes med opsamling og anvendelse af regnvand, lokal afledning af regnvand (LAR) eller tilbageholdelse af regnvand på tage. </v>
      </c>
      <c r="C86" s="35"/>
      <c r="D86" s="24"/>
      <c r="E86" s="56"/>
      <c r="F86" s="56"/>
      <c r="G86" s="33" t="str">
        <f t="shared" si="0"/>
        <v/>
      </c>
      <c r="H86" s="58"/>
    </row>
    <row r="87" spans="1:8" outlineLevel="2" x14ac:dyDescent="0.25">
      <c r="A87" s="169" t="str">
        <f>IF(D87="nej","forklar hvorfor --&gt;","")</f>
        <v/>
      </c>
      <c r="B87" s="169"/>
      <c r="C87" s="169"/>
      <c r="D87" s="169"/>
      <c r="E87" s="169"/>
      <c r="F87" s="169"/>
      <c r="G87" s="169"/>
      <c r="H87" s="169"/>
    </row>
    <row r="88" spans="1:8" ht="63" outlineLevel="2" x14ac:dyDescent="0.25">
      <c r="A88" s="74" t="s">
        <v>64</v>
      </c>
      <c r="B88" s="74" t="s">
        <v>65</v>
      </c>
      <c r="C88" s="75" t="s">
        <v>66</v>
      </c>
      <c r="D88" s="98" t="s">
        <v>67</v>
      </c>
      <c r="E88" s="75" t="s">
        <v>68</v>
      </c>
      <c r="F88" s="75" t="s">
        <v>69</v>
      </c>
      <c r="G88" s="76"/>
      <c r="H88" s="74" t="s">
        <v>70</v>
      </c>
    </row>
    <row r="89" spans="1:8" ht="18.75" outlineLevel="1" x14ac:dyDescent="0.25">
      <c r="A89" s="79" t="str">
        <f>'DGNB Master'!B64</f>
        <v>ENV2.4.</v>
      </c>
      <c r="B89" s="99" t="str">
        <f>'DGNB Master'!C64</f>
        <v>Biodiversitet på matriklen - bynatur</v>
      </c>
      <c r="C89" s="84" t="str">
        <f>IF(D90="ja",C90,"0")</f>
        <v>0</v>
      </c>
      <c r="D89" s="24"/>
      <c r="E89" s="56"/>
      <c r="F89" s="60"/>
      <c r="G89" s="38" t="str">
        <f t="shared" si="0"/>
        <v/>
      </c>
      <c r="H89" s="58"/>
    </row>
    <row r="90" spans="1:8" ht="45" outlineLevel="2" x14ac:dyDescent="0.25">
      <c r="A90" s="36" t="str">
        <f>'DGNB Master'!B66</f>
        <v xml:space="preserve">Indikator 3.3 </v>
      </c>
      <c r="B90" s="34" t="str">
        <f>'DGNB Master'!D66</f>
        <v>Der udføres tiltag svarende til minimum 50 point samlet i kriterie ENV2.4 og herunder skal der opnås 5 point i indikator 3. 3 for at undgå invasive plantearter</v>
      </c>
      <c r="C90" s="35">
        <f>'DGNB Master'!E66</f>
        <v>50</v>
      </c>
      <c r="D90" s="24"/>
      <c r="E90" s="56"/>
      <c r="F90" s="56"/>
      <c r="G90" s="33" t="str">
        <f t="shared" si="0"/>
        <v/>
      </c>
      <c r="H90" s="58"/>
    </row>
    <row r="91" spans="1:8" outlineLevel="2" x14ac:dyDescent="0.25">
      <c r="A91" s="169" t="str">
        <f>IF(D91="nej","forklar hvorfor --&gt;","")</f>
        <v/>
      </c>
      <c r="B91" s="169"/>
      <c r="C91" s="169"/>
      <c r="D91" s="169"/>
      <c r="E91" s="169"/>
      <c r="F91" s="169"/>
      <c r="G91" s="169"/>
      <c r="H91" s="169"/>
    </row>
    <row r="92" spans="1:8" ht="63" outlineLevel="2" x14ac:dyDescent="0.25">
      <c r="A92" s="74" t="s">
        <v>64</v>
      </c>
      <c r="B92" s="74" t="s">
        <v>65</v>
      </c>
      <c r="C92" s="75" t="s">
        <v>66</v>
      </c>
      <c r="D92" s="98" t="s">
        <v>67</v>
      </c>
      <c r="E92" s="75" t="s">
        <v>68</v>
      </c>
      <c r="F92" s="75" t="s">
        <v>69</v>
      </c>
      <c r="G92" s="76"/>
      <c r="H92" s="74" t="s">
        <v>70</v>
      </c>
    </row>
    <row r="93" spans="1:8" ht="18.75" outlineLevel="1" x14ac:dyDescent="0.25">
      <c r="A93" s="79" t="str">
        <f>'DGNB Master'!B68</f>
        <v xml:space="preserve">SITE1.1. </v>
      </c>
      <c r="B93" s="99" t="str">
        <f>'DGNB Master'!C68</f>
        <v>Lokalmiljø - Skybrudssikring</v>
      </c>
      <c r="C93" s="36">
        <f>IF(D95="ja",C95,"0")+IF(D96="ja",C96,"0")</f>
        <v>0</v>
      </c>
      <c r="D93" s="24"/>
      <c r="E93" s="56"/>
      <c r="F93" s="60"/>
      <c r="G93" s="38" t="str">
        <f t="shared" si="0"/>
        <v/>
      </c>
      <c r="H93" s="58"/>
    </row>
    <row r="94" spans="1:8" ht="30" outlineLevel="2" x14ac:dyDescent="0.25">
      <c r="A94" s="36" t="str">
        <f>'DGNB Master'!B69</f>
        <v xml:space="preserve">Indikator 3.1. </v>
      </c>
      <c r="B94" s="34" t="str">
        <f>'DGNB Master'!D69</f>
        <v>Risikograd ved skybrud – skal vurderes og pointsættes</v>
      </c>
      <c r="C94" s="35"/>
      <c r="D94" s="24"/>
      <c r="E94" s="56"/>
      <c r="F94" s="60"/>
      <c r="G94" s="38" t="str">
        <f t="shared" si="0"/>
        <v/>
      </c>
      <c r="H94" s="58"/>
    </row>
    <row r="95" spans="1:8" ht="30" outlineLevel="2" x14ac:dyDescent="0.25">
      <c r="A95" s="36" t="str">
        <f>'DGNB Master'!B70</f>
        <v>Indikator 3.3.1.</v>
      </c>
      <c r="B95" s="34" t="str">
        <f>'DGNB Master'!D70</f>
        <v>Der er foretaget en risikoanalyse af bygningen (gælder kun bluespots):</v>
      </c>
      <c r="C95" s="35">
        <f>'DGNB Master'!E70</f>
        <v>2.5</v>
      </c>
      <c r="D95" s="24"/>
      <c r="E95" s="56"/>
      <c r="F95" s="60"/>
      <c r="G95" s="38" t="str">
        <f t="shared" si="0"/>
        <v/>
      </c>
      <c r="H95" s="58"/>
    </row>
    <row r="96" spans="1:8" ht="61.15" customHeight="1" outlineLevel="2" x14ac:dyDescent="0.25">
      <c r="A96" s="36" t="str">
        <f>'DGNB Master'!B71</f>
        <v>Indikator 3.3.2</v>
      </c>
      <c r="B96" s="34" t="str">
        <f>'DGNB Master'!D71</f>
        <v>Der er implementeret tiltag der væsentligt reducerer risiko for oversvømmelse af bygning eller væsentligt reducerer risiko for bygningsskade og anden materiel skade ved oversvømmelser (gælder kun bluespots):</v>
      </c>
      <c r="C96" s="35">
        <f>'DGNB Master'!E71</f>
        <v>7.5</v>
      </c>
      <c r="D96" s="24"/>
      <c r="E96" s="56"/>
      <c r="F96" s="60"/>
      <c r="G96" s="38" t="str">
        <f t="shared" si="0"/>
        <v/>
      </c>
      <c r="H96" s="58"/>
    </row>
    <row r="97" spans="1:8" outlineLevel="2" x14ac:dyDescent="0.25">
      <c r="A97" s="172"/>
      <c r="B97" s="172"/>
      <c r="C97" s="172"/>
      <c r="D97" s="172"/>
      <c r="E97" s="172"/>
      <c r="F97" s="172"/>
      <c r="G97" s="172"/>
      <c r="H97" s="172"/>
    </row>
    <row r="98" spans="1:8" outlineLevel="2" x14ac:dyDescent="0.25">
      <c r="A98" s="173"/>
      <c r="B98" s="173"/>
      <c r="C98" s="173"/>
      <c r="D98" s="173"/>
      <c r="E98" s="173"/>
      <c r="F98" s="173"/>
      <c r="G98" s="173"/>
      <c r="H98" s="173"/>
    </row>
    <row r="99" spans="1:8" ht="21" outlineLevel="2" x14ac:dyDescent="0.35">
      <c r="A99" s="170" t="str">
        <f>'DGNB Master'!A72</f>
        <v>Sortering til ressource</v>
      </c>
      <c r="B99" s="170"/>
      <c r="C99" s="170"/>
      <c r="D99" s="170"/>
      <c r="E99" s="170"/>
      <c r="F99" s="170"/>
      <c r="G99" s="170"/>
      <c r="H99" s="170"/>
    </row>
    <row r="100" spans="1:8" ht="21" outlineLevel="2" x14ac:dyDescent="0.35">
      <c r="A100" s="174"/>
      <c r="B100" s="174"/>
      <c r="C100" s="174"/>
      <c r="D100" s="174"/>
      <c r="E100" s="174"/>
      <c r="F100" s="174"/>
      <c r="G100" s="174"/>
      <c r="H100" s="174"/>
    </row>
    <row r="101" spans="1:8" ht="63" outlineLevel="2" x14ac:dyDescent="0.25">
      <c r="A101" s="100" t="s">
        <v>64</v>
      </c>
      <c r="B101" s="100" t="s">
        <v>65</v>
      </c>
      <c r="C101" s="101" t="s">
        <v>66</v>
      </c>
      <c r="D101" s="102" t="s">
        <v>67</v>
      </c>
      <c r="E101" s="101" t="s">
        <v>68</v>
      </c>
      <c r="F101" s="101" t="s">
        <v>69</v>
      </c>
      <c r="G101" s="103"/>
      <c r="H101" s="100" t="s">
        <v>70</v>
      </c>
    </row>
    <row r="102" spans="1:8" ht="18.75" outlineLevel="1" x14ac:dyDescent="0.25">
      <c r="A102" s="79" t="str">
        <f>'DGNB Master'!B72</f>
        <v>PRO2.1.</v>
      </c>
      <c r="B102" s="99" t="str">
        <f>'DGNB Master'!C72</f>
        <v>Byggeplads/byggeproces - byggeaffald</v>
      </c>
      <c r="C102" s="36">
        <f>IF(D103="ja",C103,"0")+IF(D104="ja",C104,"0")+IF(D105="ja",C105,"0")</f>
        <v>0</v>
      </c>
      <c r="D102" s="24"/>
      <c r="E102" s="56"/>
      <c r="F102" s="60"/>
      <c r="G102" s="38" t="str">
        <f t="shared" ref="G102:G105" si="1">IF(D102="nej","forklar hvorfor --&gt;","")</f>
        <v/>
      </c>
      <c r="H102" s="58"/>
    </row>
    <row r="103" spans="1:8" ht="30" outlineLevel="2" x14ac:dyDescent="0.25">
      <c r="A103" s="36" t="str">
        <f>'DGNB Master'!B73</f>
        <v>Indikator 1.1.1.</v>
      </c>
      <c r="B103" s="34" t="str">
        <f>'DGNB Master'!D73</f>
        <v>Der er formuleret et koncept for minimering og sortering af affald på byggepladsen</v>
      </c>
      <c r="C103" s="35">
        <f>'DGNB Master'!E73</f>
        <v>5</v>
      </c>
      <c r="D103" s="24"/>
      <c r="E103" s="56"/>
      <c r="F103" s="60"/>
      <c r="G103" s="38" t="str">
        <f t="shared" si="1"/>
        <v/>
      </c>
      <c r="H103" s="58"/>
    </row>
    <row r="104" spans="1:8" ht="30" outlineLevel="2" x14ac:dyDescent="0.25">
      <c r="A104" s="36" t="str">
        <f>'DGNB Master'!B74</f>
        <v>Indikator 1.2</v>
      </c>
      <c r="B104" s="34" t="str">
        <f>'DGNB Master'!D74</f>
        <v>Informering af deltagere i byggeprocessen på byggepladsen</v>
      </c>
      <c r="C104" s="35">
        <f>'DGNB Master'!E74</f>
        <v>5</v>
      </c>
      <c r="D104" s="24"/>
      <c r="E104" s="56"/>
      <c r="F104" s="60"/>
      <c r="G104" s="38" t="str">
        <f t="shared" si="1"/>
        <v/>
      </c>
      <c r="H104" s="58"/>
    </row>
    <row r="105" spans="1:8" outlineLevel="2" x14ac:dyDescent="0.25">
      <c r="A105" s="36" t="str">
        <f>'DGNB Master'!B75</f>
        <v>Indikator 1.3</v>
      </c>
      <c r="B105" s="34" t="str">
        <f>'DGNB Master'!D75</f>
        <v>Gennemgang af det implementerede arbejde</v>
      </c>
      <c r="C105" s="35">
        <f>'DGNB Master'!E75</f>
        <v>5</v>
      </c>
      <c r="D105" s="24"/>
      <c r="E105" s="56"/>
      <c r="F105" s="60"/>
      <c r="G105" s="38" t="str">
        <f t="shared" si="1"/>
        <v/>
      </c>
      <c r="H105" s="58"/>
    </row>
    <row r="106" spans="1:8" outlineLevel="2" x14ac:dyDescent="0.25">
      <c r="A106" s="171" t="str">
        <f>IF(D106="nej","forklar hvorfor --&gt;","")</f>
        <v/>
      </c>
      <c r="B106" s="171"/>
      <c r="C106" s="171"/>
      <c r="D106" s="171"/>
      <c r="E106" s="171"/>
      <c r="F106" s="171"/>
      <c r="G106" s="171"/>
      <c r="H106" s="171"/>
    </row>
    <row r="107" spans="1:8" ht="63" outlineLevel="2" x14ac:dyDescent="0.25">
      <c r="A107" s="100" t="s">
        <v>64</v>
      </c>
      <c r="B107" s="100" t="s">
        <v>65</v>
      </c>
      <c r="C107" s="101" t="s">
        <v>66</v>
      </c>
      <c r="D107" s="102" t="s">
        <v>67</v>
      </c>
      <c r="E107" s="101" t="s">
        <v>68</v>
      </c>
      <c r="F107" s="101" t="s">
        <v>69</v>
      </c>
      <c r="G107" s="103"/>
      <c r="H107" s="100" t="s">
        <v>70</v>
      </c>
    </row>
    <row r="108" spans="1:8" ht="18.75" outlineLevel="1" x14ac:dyDescent="0.25">
      <c r="A108" s="79" t="str">
        <f>'DGNB Master'!B80</f>
        <v xml:space="preserve">KK.MILJØ.4. </v>
      </c>
      <c r="B108" s="99" t="str">
        <f>'DGNB Master'!C80</f>
        <v>Kildesortering i boliger</v>
      </c>
      <c r="C108" s="35"/>
      <c r="D108" s="24"/>
      <c r="E108" s="56"/>
      <c r="F108" s="60"/>
      <c r="G108" s="38" t="str">
        <f t="shared" ref="G108:G112" si="2">IF(D108="nej","forklar hvorfor --&gt;","")</f>
        <v/>
      </c>
      <c r="H108" s="58"/>
    </row>
    <row r="109" spans="1:8" ht="90" outlineLevel="2" x14ac:dyDescent="0.25">
      <c r="A109" s="93" t="str">
        <f>'DGNB Master'!B81</f>
        <v xml:space="preserve">KK.MILJØ.4.1.  </v>
      </c>
      <c r="B109" s="104" t="str">
        <f>'DGNB Master'!D81</f>
        <v>Kildesortering inde i boliger:
- Der skal etableres mulighed for at kildesortere i mindst 5 affaldsfraktioner.   
- Kildesorteringen i små boliger (under 50 m2) kan etableres med én affaldsfraktion mindre.</v>
      </c>
      <c r="C109" s="35"/>
      <c r="D109" s="24"/>
      <c r="E109" s="56"/>
      <c r="F109" s="60"/>
      <c r="G109" s="38" t="str">
        <f t="shared" si="2"/>
        <v/>
      </c>
      <c r="H109" s="58"/>
    </row>
    <row r="110" spans="1:8" ht="60" outlineLevel="2" x14ac:dyDescent="0.25">
      <c r="A110" s="93" t="str">
        <f>'DGNB Master'!B82</f>
        <v>KK.MILJØ.4.2.</v>
      </c>
      <c r="B110" s="104" t="str">
        <f>'DGNB Master'!D82</f>
        <v xml:space="preserve">Kildesortering uden for boliger:
Der skal i ejendommen afsættes et areal, der som udgangspunkt svarer til ca. ½ m2 pr. bolig, i skur, rum eller lignende til storskrald </v>
      </c>
      <c r="C110" s="35"/>
      <c r="D110" s="24"/>
      <c r="E110" s="56"/>
      <c r="F110" s="60"/>
      <c r="G110" s="38" t="str">
        <f t="shared" si="2"/>
        <v/>
      </c>
      <c r="H110" s="58"/>
    </row>
    <row r="111" spans="1:8" ht="58.9" customHeight="1" outlineLevel="2" x14ac:dyDescent="0.25">
      <c r="A111" s="93" t="str">
        <f>'DGNB Master'!B83</f>
        <v xml:space="preserve">KK.MILJØ.4.3. </v>
      </c>
      <c r="B111" s="104" t="str">
        <f>'DGNB Master'!D83</f>
        <v xml:space="preserve">Mulighed for direkte genbrug skal sikres ved at tilbyde beboerne at bytte effekter f.eks. på særlige byttehylder, kan opsættes i storskraldsrum, kælderrum eller lignende. Pladsen til dette skal afsættes og vises på tegning. </v>
      </c>
      <c r="C111" s="35"/>
      <c r="D111" s="24"/>
      <c r="E111" s="56"/>
      <c r="F111" s="60"/>
      <c r="G111" s="38" t="str">
        <f t="shared" si="2"/>
        <v/>
      </c>
      <c r="H111" s="58"/>
    </row>
    <row r="112" spans="1:8" ht="41.45" customHeight="1" outlineLevel="2" x14ac:dyDescent="0.25">
      <c r="A112" s="93" t="str">
        <f>'DGNB Master'!B84</f>
        <v xml:space="preserve">KK.MILJØ.4.4.  </v>
      </c>
      <c r="B112" s="104" t="str">
        <f>'DGNB Master'!D84</f>
        <v xml:space="preserve">I ejendomme, hvor det er muligt at bruge kompost, skal haveaffaldet komposteres på friarealerne på egen grund. </v>
      </c>
      <c r="C112" s="35"/>
      <c r="D112" s="24"/>
      <c r="E112" s="56"/>
      <c r="F112" s="56"/>
      <c r="G112" s="33" t="str">
        <f t="shared" si="2"/>
        <v/>
      </c>
      <c r="H112" s="58"/>
    </row>
    <row r="113" spans="1:8" s="54" customFormat="1" outlineLevel="2" x14ac:dyDescent="0.25">
      <c r="A113" s="169" t="str">
        <f>IF(D116="nej","forklar hvorfor --&gt;","")</f>
        <v/>
      </c>
      <c r="B113" s="169"/>
      <c r="C113" s="169"/>
      <c r="D113" s="169"/>
      <c r="E113" s="169"/>
      <c r="F113" s="169"/>
      <c r="G113" s="169"/>
      <c r="H113" s="169"/>
    </row>
    <row r="114" spans="1:8" s="54" customFormat="1" outlineLevel="2" x14ac:dyDescent="0.25">
      <c r="A114" s="169"/>
      <c r="B114" s="169"/>
      <c r="C114" s="169"/>
      <c r="D114" s="169"/>
      <c r="E114" s="169"/>
      <c r="F114" s="169"/>
      <c r="G114" s="169"/>
      <c r="H114" s="169"/>
    </row>
    <row r="115" spans="1:8" s="54" customFormat="1" ht="21" outlineLevel="2" x14ac:dyDescent="0.35">
      <c r="A115" s="154" t="str">
        <f>'DGNB Master'!A86</f>
        <v>Jordforurening</v>
      </c>
    </row>
    <row r="116" spans="1:8" s="54" customFormat="1" outlineLevel="2" x14ac:dyDescent="0.25">
      <c r="A116" s="169"/>
      <c r="B116" s="169"/>
      <c r="C116" s="169"/>
      <c r="D116" s="169"/>
      <c r="E116" s="169"/>
      <c r="F116" s="169"/>
      <c r="G116" s="169"/>
      <c r="H116" s="169"/>
    </row>
    <row r="117" spans="1:8" ht="63" outlineLevel="2" x14ac:dyDescent="0.25">
      <c r="A117" s="150" t="s">
        <v>64</v>
      </c>
      <c r="B117" s="150" t="s">
        <v>65</v>
      </c>
      <c r="C117" s="151" t="s">
        <v>66</v>
      </c>
      <c r="D117" s="152" t="s">
        <v>67</v>
      </c>
      <c r="E117" s="151" t="s">
        <v>68</v>
      </c>
      <c r="F117" s="151" t="s">
        <v>69</v>
      </c>
      <c r="G117" s="153"/>
      <c r="H117" s="150" t="s">
        <v>70</v>
      </c>
    </row>
    <row r="118" spans="1:8" ht="18.75" outlineLevel="1" x14ac:dyDescent="0.25">
      <c r="A118" s="79" t="str">
        <f>'DGNB Master'!B86</f>
        <v xml:space="preserve">KK.MILJØ.6. </v>
      </c>
      <c r="B118" s="99" t="str">
        <f>'DGNB Master'!C86</f>
        <v>Jordforurening</v>
      </c>
      <c r="C118" s="35"/>
      <c r="D118" s="24"/>
      <c r="E118" s="56"/>
      <c r="F118" s="60"/>
      <c r="G118" s="38" t="str">
        <f t="shared" ref="G118:G119" si="3">IF(D118="nej","forklar hvorfor --&gt;","")</f>
        <v/>
      </c>
      <c r="H118" s="24"/>
    </row>
    <row r="119" spans="1:8" ht="108" customHeight="1" outlineLevel="2" x14ac:dyDescent="0.25">
      <c r="A119" s="36" t="str">
        <f>'DGNB Master'!B87</f>
        <v>KK.MILJØ.6.1</v>
      </c>
      <c r="B119" s="34" t="str">
        <f>'DGNB Master'!D87</f>
        <v xml:space="preserve">Jordforureninger af mindre arealmæssig udbredelse (dvs. punktkilder), der kan udgøre et miljø- og/eller sundhedsmæssigt problem, skal fjernes, hvis de konstateres på en grund som ikke er kortlagt efter jordforureningsloven. Dvs. forureningen skal bortgraves, så grunden ikke skal kortlægges efter jordforureningsloven. </v>
      </c>
      <c r="C119" s="35"/>
      <c r="D119" s="24"/>
      <c r="E119" s="56"/>
      <c r="F119" s="56"/>
      <c r="G119" s="33" t="str">
        <f t="shared" si="3"/>
        <v/>
      </c>
      <c r="H119" s="24"/>
    </row>
    <row r="120" spans="1:8" outlineLevel="1" x14ac:dyDescent="0.25">
      <c r="A120" s="64"/>
      <c r="B120" s="65"/>
      <c r="C120" s="50"/>
      <c r="E120" s="54"/>
      <c r="F120" s="54"/>
      <c r="G120" s="54"/>
    </row>
    <row r="121" spans="1:8" x14ac:dyDescent="0.25">
      <c r="A121" s="64"/>
      <c r="B121" s="65"/>
      <c r="C121" s="50"/>
      <c r="E121" s="54"/>
      <c r="F121" s="54"/>
      <c r="G121" s="54"/>
    </row>
    <row r="122" spans="1:8" ht="31.5" customHeight="1" x14ac:dyDescent="0.4">
      <c r="A122" s="111" t="s">
        <v>73</v>
      </c>
      <c r="B122" s="32"/>
      <c r="C122" s="1"/>
      <c r="D122"/>
      <c r="E122" s="70"/>
      <c r="F122" s="70"/>
      <c r="G122" s="70"/>
      <c r="H122"/>
    </row>
    <row r="123" spans="1:8" outlineLevel="1" x14ac:dyDescent="0.25">
      <c r="A123" s="112"/>
      <c r="B123" s="32"/>
      <c r="C123" s="1"/>
      <c r="D123"/>
      <c r="E123" s="70"/>
      <c r="F123" s="70"/>
      <c r="G123" s="70"/>
      <c r="H123"/>
    </row>
    <row r="124" spans="1:8" ht="21" outlineLevel="1" x14ac:dyDescent="0.35">
      <c r="A124" s="170" t="s">
        <v>63</v>
      </c>
      <c r="B124" s="170"/>
      <c r="C124" s="170"/>
      <c r="D124" s="170"/>
      <c r="E124" s="170"/>
      <c r="F124" s="170"/>
      <c r="G124" s="170"/>
      <c r="H124" s="170"/>
    </row>
    <row r="125" spans="1:8" outlineLevel="1" x14ac:dyDescent="0.25">
      <c r="A125" s="178" t="str">
        <f>IF(D125="nej","forklar hvorfor --&gt;","")</f>
        <v/>
      </c>
      <c r="B125" s="178"/>
      <c r="C125" s="178"/>
      <c r="D125" s="178"/>
      <c r="E125" s="178"/>
      <c r="F125" s="178"/>
      <c r="G125" s="178"/>
      <c r="H125" s="178"/>
    </row>
    <row r="126" spans="1:8" ht="63" outlineLevel="1" x14ac:dyDescent="0.25">
      <c r="A126" s="87" t="s">
        <v>64</v>
      </c>
      <c r="B126" s="87" t="s">
        <v>65</v>
      </c>
      <c r="C126" s="88" t="s">
        <v>66</v>
      </c>
      <c r="D126" s="88" t="s">
        <v>67</v>
      </c>
      <c r="E126" s="88" t="s">
        <v>68</v>
      </c>
      <c r="F126" s="88" t="s">
        <v>69</v>
      </c>
      <c r="G126" s="89"/>
      <c r="H126" s="87" t="s">
        <v>70</v>
      </c>
    </row>
    <row r="127" spans="1:8" ht="18.75" outlineLevel="1" x14ac:dyDescent="0.25">
      <c r="A127" s="109">
        <v>1</v>
      </c>
      <c r="B127" s="80" t="str">
        <f>'Svanen Master'!C4</f>
        <v>Commissioning – energi- og vandforbrug</v>
      </c>
      <c r="C127" s="110" t="str">
        <f>'Svanen Master'!E4</f>
        <v>2 point</v>
      </c>
      <c r="D127" s="24"/>
      <c r="E127" s="56"/>
      <c r="F127" s="60"/>
      <c r="G127" s="38" t="str">
        <f t="shared" ref="G127:G132" si="4">IF(D127="nej","forklar hvorfor --&gt;","")</f>
        <v/>
      </c>
      <c r="H127" s="24"/>
    </row>
    <row r="128" spans="1:8" outlineLevel="2" x14ac:dyDescent="0.25">
      <c r="A128" s="36" t="str">
        <f>'Svanen Master'!B5</f>
        <v>P2</v>
      </c>
      <c r="B128" s="34" t="str">
        <f>'Svanen Master'!D5</f>
        <v>’Individuel måling af brugsvand’</v>
      </c>
      <c r="C128" s="35" t="str">
        <f>'Svanen Master'!E5</f>
        <v>1 point</v>
      </c>
      <c r="D128" s="24"/>
      <c r="E128" s="56"/>
      <c r="F128" s="60"/>
      <c r="G128" s="38" t="str">
        <f t="shared" si="4"/>
        <v/>
      </c>
      <c r="H128" s="24"/>
    </row>
    <row r="129" spans="1:8" ht="30" outlineLevel="2" x14ac:dyDescent="0.25">
      <c r="A129" s="36" t="str">
        <f>'Svanen Master'!B6</f>
        <v>P14</v>
      </c>
      <c r="B129" s="34" t="str">
        <f>'Svanen Master'!D6</f>
        <v>’Intelligent energiovervågning og visning af boligens energiforbrug’</v>
      </c>
      <c r="C129" s="35" t="str">
        <f>'Svanen Master'!E6</f>
        <v>1 point</v>
      </c>
      <c r="D129" s="24"/>
      <c r="E129" s="56"/>
      <c r="F129" s="60"/>
      <c r="G129" s="38" t="str">
        <f t="shared" si="4"/>
        <v/>
      </c>
      <c r="H129" s="24"/>
    </row>
    <row r="130" spans="1:8" ht="30" outlineLevel="2" x14ac:dyDescent="0.25">
      <c r="A130" s="36" t="str">
        <f>'Svanen Master'!B8</f>
        <v>KK.1.1.</v>
      </c>
      <c r="B130" s="34" t="str">
        <f>'Svanen Master'!D8</f>
        <v xml:space="preserve">Etablering af mulighed for måling og overvågning af energiforbrug </v>
      </c>
      <c r="C130" s="35"/>
      <c r="D130" s="24"/>
      <c r="E130" s="56"/>
      <c r="F130" s="60"/>
      <c r="G130" s="38" t="str">
        <f t="shared" si="4"/>
        <v/>
      </c>
      <c r="H130" s="24"/>
    </row>
    <row r="131" spans="1:8" ht="30" outlineLevel="2" x14ac:dyDescent="0.25">
      <c r="A131" s="36" t="str">
        <f>'Svanen Master'!B9</f>
        <v>KK.1.2.</v>
      </c>
      <c r="B131" s="34" t="str">
        <f>'Svanen Master'!D9</f>
        <v xml:space="preserve">Der skal opsættes individuel måling af el, vand og varme hos hvert lejemål </v>
      </c>
      <c r="C131" s="35"/>
      <c r="D131" s="24"/>
      <c r="E131" s="56"/>
      <c r="F131" s="60"/>
      <c r="G131" s="38" t="str">
        <f t="shared" si="4"/>
        <v/>
      </c>
      <c r="H131" s="24"/>
    </row>
    <row r="132" spans="1:8" ht="14.25" customHeight="1" outlineLevel="2" x14ac:dyDescent="0.25">
      <c r="A132" s="36" t="str">
        <f>'Svanen Master'!B11</f>
        <v>KK.1.3.</v>
      </c>
      <c r="B132" s="83" t="str">
        <f>'Svanen Master'!D11</f>
        <v xml:space="preserve">Installerede hoved- og bimålere skal være fjernaflæste. </v>
      </c>
      <c r="C132" s="35"/>
      <c r="D132" s="24"/>
      <c r="E132" s="56"/>
      <c r="F132" s="60"/>
      <c r="G132" s="38" t="str">
        <f t="shared" si="4"/>
        <v/>
      </c>
      <c r="H132" s="24"/>
    </row>
    <row r="133" spans="1:8" outlineLevel="2" x14ac:dyDescent="0.25">
      <c r="A133" s="177" t="str">
        <f>IF(D133="nej","forklar hvorfor --&gt;","")</f>
        <v/>
      </c>
      <c r="B133" s="177"/>
      <c r="C133" s="177"/>
      <c r="D133" s="177"/>
      <c r="E133" s="177"/>
      <c r="F133" s="177"/>
      <c r="G133" s="177"/>
      <c r="H133" s="177"/>
    </row>
    <row r="134" spans="1:8" outlineLevel="2" x14ac:dyDescent="0.25">
      <c r="A134" s="178"/>
      <c r="B134" s="178"/>
      <c r="C134" s="178"/>
      <c r="D134" s="178"/>
      <c r="E134" s="178"/>
      <c r="F134" s="178"/>
      <c r="G134" s="178"/>
      <c r="H134" s="178"/>
    </row>
    <row r="135" spans="1:8" ht="21" outlineLevel="2" x14ac:dyDescent="0.35">
      <c r="A135" s="170" t="str">
        <f>'Svanen Master'!A19</f>
        <v>Materialer og cirkulær økonomi</v>
      </c>
      <c r="B135" s="170"/>
      <c r="C135" s="170"/>
      <c r="D135" s="170"/>
      <c r="E135" s="170"/>
      <c r="F135" s="170"/>
      <c r="G135" s="170"/>
      <c r="H135" s="170"/>
    </row>
    <row r="136" spans="1:8" outlineLevel="2" x14ac:dyDescent="0.25">
      <c r="A136" s="178" t="str">
        <f>IF(D136="nej","forklar hvorfor --&gt;","")</f>
        <v/>
      </c>
      <c r="B136" s="178"/>
      <c r="C136" s="178"/>
      <c r="D136" s="178"/>
      <c r="E136" s="178"/>
      <c r="F136" s="178"/>
      <c r="G136" s="178"/>
      <c r="H136" s="178"/>
    </row>
    <row r="137" spans="1:8" ht="63" outlineLevel="2" x14ac:dyDescent="0.25">
      <c r="A137" s="91" t="s">
        <v>64</v>
      </c>
      <c r="B137" s="91" t="s">
        <v>65</v>
      </c>
      <c r="C137" s="92" t="s">
        <v>66</v>
      </c>
      <c r="D137" s="92" t="s">
        <v>67</v>
      </c>
      <c r="E137" s="92" t="s">
        <v>68</v>
      </c>
      <c r="F137" s="92" t="s">
        <v>69</v>
      </c>
      <c r="G137" s="96"/>
      <c r="H137" s="91" t="s">
        <v>70</v>
      </c>
    </row>
    <row r="138" spans="1:8" ht="86.45" customHeight="1" outlineLevel="1" x14ac:dyDescent="0.25">
      <c r="A138" s="109">
        <f>'Svanen Master'!B19</f>
        <v>4</v>
      </c>
      <c r="B138" s="99" t="str">
        <f>'Svanen Master'!C19</f>
        <v>Livscyklusvurdering -  LCA-beregninger svarende til kriterier ENV1.1 Livscyklusvurdering i ”DGNB – Nybyggeri og omfattende renoveringer, version 2020” skal udføres. Herunder skal LCA’en udføres på et niveau svarende til at der i DGNB-systemet kunne opnås følgende:</v>
      </c>
      <c r="C138" s="39"/>
      <c r="D138" s="24"/>
      <c r="E138" s="56"/>
      <c r="F138" s="60"/>
      <c r="G138" s="38" t="str">
        <f t="shared" ref="G138:G141" si="5">IF(D138="nej","forklar hvorfor --&gt;","")</f>
        <v/>
      </c>
      <c r="H138" s="24"/>
    </row>
    <row r="139" spans="1:8" outlineLevel="2" x14ac:dyDescent="0.25">
      <c r="A139" s="36" t="str">
        <f>'Svanen Master'!B20</f>
        <v xml:space="preserve">indikator 1.1 </v>
      </c>
      <c r="B139" s="34" t="str">
        <f>'Svanen Master'!D20</f>
        <v xml:space="preserve">Integration af LCA i tidlig planlægningsfase: </v>
      </c>
      <c r="C139" s="35" t="str">
        <f>'Svanen Master'!E20</f>
        <v>5 point</v>
      </c>
      <c r="D139" s="24"/>
      <c r="E139" s="56"/>
      <c r="F139" s="60"/>
      <c r="G139" s="38" t="str">
        <f t="shared" si="5"/>
        <v/>
      </c>
      <c r="H139" s="24"/>
    </row>
    <row r="140" spans="1:8" ht="30" outlineLevel="2" x14ac:dyDescent="0.25">
      <c r="A140" s="36" t="str">
        <f>'Svanen Master'!B21</f>
        <v>Indikator 1.2</v>
      </c>
      <c r="B140" s="34" t="str">
        <f>'Svanen Master'!D21</f>
        <v xml:space="preserve">Udførelse af LCA i overensstemmelse med den frivillige bæredygtighedsklasse: </v>
      </c>
      <c r="C140" s="35" t="str">
        <f>'Svanen Master'!E21</f>
        <v xml:space="preserve">10 point </v>
      </c>
      <c r="D140" s="24"/>
      <c r="E140" s="56"/>
      <c r="F140" s="60"/>
      <c r="G140" s="38" t="str">
        <f t="shared" si="5"/>
        <v/>
      </c>
      <c r="H140" s="24"/>
    </row>
    <row r="141" spans="1:8" ht="30" outlineLevel="2" x14ac:dyDescent="0.25">
      <c r="A141" s="36" t="str">
        <f>'Svanen Master'!B22</f>
        <v>Indikator 2.1</v>
      </c>
      <c r="B141" s="34" t="str">
        <f>'Svanen Master'!D22</f>
        <v xml:space="preserve">Vægtede miljøpåvirkningskategorier for den samlede (færdige) bygning beregnes </v>
      </c>
      <c r="C141" s="39"/>
      <c r="D141" s="24"/>
      <c r="E141" s="56"/>
      <c r="F141" s="60"/>
      <c r="G141" s="38" t="str">
        <f t="shared" si="5"/>
        <v/>
      </c>
      <c r="H141" s="24"/>
    </row>
    <row r="142" spans="1:8" outlineLevel="2" x14ac:dyDescent="0.25">
      <c r="A142" s="177" t="str">
        <f>IF(D142="nej","forklar hvorfor --&gt;","")</f>
        <v/>
      </c>
      <c r="B142" s="177"/>
      <c r="C142" s="177"/>
      <c r="D142" s="177"/>
      <c r="E142" s="177"/>
      <c r="F142" s="177"/>
      <c r="G142" s="177"/>
      <c r="H142" s="177"/>
    </row>
    <row r="143" spans="1:8" ht="63" outlineLevel="2" x14ac:dyDescent="0.25">
      <c r="A143" s="91" t="s">
        <v>64</v>
      </c>
      <c r="B143" s="90" t="s">
        <v>65</v>
      </c>
      <c r="C143" s="92" t="s">
        <v>66</v>
      </c>
      <c r="D143" s="92" t="s">
        <v>67</v>
      </c>
      <c r="E143" s="92" t="s">
        <v>68</v>
      </c>
      <c r="F143" s="92" t="s">
        <v>69</v>
      </c>
      <c r="G143" s="96"/>
      <c r="H143" s="91" t="s">
        <v>70</v>
      </c>
    </row>
    <row r="144" spans="1:8" ht="18.75" outlineLevel="1" x14ac:dyDescent="0.25">
      <c r="A144" s="109">
        <f>'Svanen Master'!B23</f>
        <v>5</v>
      </c>
      <c r="B144" s="99" t="str">
        <f>'Svanen Master'!C23</f>
        <v>Miljøfarlige stoffer</v>
      </c>
      <c r="C144" s="35"/>
      <c r="D144" s="24"/>
      <c r="E144" s="56"/>
      <c r="F144" s="60"/>
      <c r="G144" s="38" t="str">
        <f t="shared" ref="G144:G146" si="6">IF(D144="nej","forklar hvorfor --&gt;","")</f>
        <v/>
      </c>
      <c r="H144" s="24"/>
    </row>
    <row r="145" spans="1:8" outlineLevel="2" x14ac:dyDescent="0.25">
      <c r="A145" s="36"/>
      <c r="B145" s="34" t="str">
        <f>'Svanen Master'!D24</f>
        <v>Reguleres via obligatoriske Svanekrav.</v>
      </c>
      <c r="C145" s="35"/>
      <c r="D145" s="24"/>
      <c r="E145" s="56"/>
      <c r="F145" s="60"/>
      <c r="G145" s="38" t="str">
        <f t="shared" si="6"/>
        <v/>
      </c>
      <c r="H145" s="24"/>
    </row>
    <row r="146" spans="1:8" ht="45" outlineLevel="2" x14ac:dyDescent="0.25">
      <c r="A146" s="36" t="str">
        <f>'Svanen Master'!B25</f>
        <v>KK.5.1.</v>
      </c>
      <c r="B146" s="34" t="str">
        <f>'Svanen Master'!D25</f>
        <v xml:space="preserve">Der må der ikke anvendes tungmetaller (zink, kobber og bly) i vandførende bygningsdele på tage og regnvandsafløb mv. </v>
      </c>
      <c r="C146" s="35"/>
      <c r="D146" s="24"/>
      <c r="E146" s="56"/>
      <c r="F146" s="60"/>
      <c r="G146" s="38" t="str">
        <f t="shared" si="6"/>
        <v/>
      </c>
      <c r="H146" s="24"/>
    </row>
    <row r="147" spans="1:8" outlineLevel="2" x14ac:dyDescent="0.25">
      <c r="A147" s="177" t="str">
        <f>IF(D147="nej","forklar hvorfor --&gt;","")</f>
        <v/>
      </c>
      <c r="B147" s="177"/>
      <c r="C147" s="177"/>
      <c r="D147" s="177"/>
      <c r="E147" s="177"/>
      <c r="F147" s="177"/>
      <c r="G147" s="177"/>
      <c r="H147" s="177"/>
    </row>
    <row r="148" spans="1:8" ht="63" outlineLevel="2" x14ac:dyDescent="0.25">
      <c r="A148" s="91" t="s">
        <v>64</v>
      </c>
      <c r="B148" s="91" t="s">
        <v>65</v>
      </c>
      <c r="C148" s="92" t="s">
        <v>66</v>
      </c>
      <c r="D148" s="92" t="s">
        <v>67</v>
      </c>
      <c r="E148" s="92" t="s">
        <v>68</v>
      </c>
      <c r="F148" s="92" t="s">
        <v>69</v>
      </c>
      <c r="G148" s="96"/>
      <c r="H148" s="91" t="s">
        <v>70</v>
      </c>
    </row>
    <row r="149" spans="1:8" ht="18.75" outlineLevel="1" x14ac:dyDescent="0.25">
      <c r="A149" s="109">
        <f>'Svanen Master'!B28</f>
        <v>6</v>
      </c>
      <c r="B149" s="99" t="str">
        <f>'Svanen Master'!C28</f>
        <v>Fleksibilitet og tilpasningsevne</v>
      </c>
      <c r="C149" s="35"/>
      <c r="D149" s="24"/>
      <c r="E149" s="56"/>
      <c r="F149" s="60"/>
      <c r="G149" s="38" t="str">
        <f t="shared" ref="G149:G150" si="7">IF(D149="nej","forklar hvorfor --&gt;","")</f>
        <v/>
      </c>
      <c r="H149" s="24"/>
    </row>
    <row r="150" spans="1:8" ht="135" outlineLevel="2" x14ac:dyDescent="0.25">
      <c r="A150" s="36" t="str">
        <f>'Svanen Master'!B29</f>
        <v>KK.6.1.</v>
      </c>
      <c r="B150" s="34" t="str">
        <f>'Svanen Master'!D29</f>
        <v xml:space="preserve">	Københavns Kommune stiller krav om, at rummenes funktioner og tilslutninger forsøges udført, så der opnås fleksibilitet og tilpasningsevne i: 
- de bærende konstruktioner og indervægge. Herunder undersøges mulighed for øget fleksibel indretning af byggeriet
- de tekniske systemer (ventilation, køling, varme, vand og afløb).</v>
      </c>
      <c r="C150" s="35"/>
      <c r="D150" s="24"/>
      <c r="E150" s="56"/>
      <c r="F150" s="60"/>
      <c r="G150" s="38" t="str">
        <f t="shared" si="7"/>
        <v/>
      </c>
      <c r="H150" s="24"/>
    </row>
    <row r="151" spans="1:8" outlineLevel="2" x14ac:dyDescent="0.25">
      <c r="A151" s="177" t="str">
        <f>IF(D151="nej","forklar hvorfor --&gt;","")</f>
        <v/>
      </c>
      <c r="B151" s="177"/>
      <c r="C151" s="177"/>
      <c r="D151" s="177"/>
      <c r="E151" s="177"/>
      <c r="F151" s="177"/>
      <c r="G151" s="177"/>
      <c r="H151" s="177"/>
    </row>
    <row r="152" spans="1:8" ht="63" outlineLevel="2" x14ac:dyDescent="0.25">
      <c r="A152" s="91" t="s">
        <v>64</v>
      </c>
      <c r="B152" s="91" t="s">
        <v>65</v>
      </c>
      <c r="C152" s="92" t="s">
        <v>66</v>
      </c>
      <c r="D152" s="92" t="s">
        <v>67</v>
      </c>
      <c r="E152" s="92" t="s">
        <v>68</v>
      </c>
      <c r="F152" s="92" t="s">
        <v>69</v>
      </c>
      <c r="G152" s="96"/>
      <c r="H152" s="91" t="s">
        <v>70</v>
      </c>
    </row>
    <row r="153" spans="1:8" ht="18.75" outlineLevel="1" x14ac:dyDescent="0.25">
      <c r="A153" s="109">
        <f>'Svanen Master'!B31</f>
        <v>7</v>
      </c>
      <c r="B153" s="99" t="str">
        <f>'Svanen Master'!C31</f>
        <v xml:space="preserve">Design for vedligehold og rengøring </v>
      </c>
      <c r="C153" s="35"/>
      <c r="D153" s="24"/>
      <c r="E153" s="56"/>
      <c r="F153" s="60"/>
      <c r="G153" s="38" t="str">
        <f t="shared" ref="G153:G154" si="8">IF(D153="nej","forklar hvorfor --&gt;","")</f>
        <v/>
      </c>
      <c r="H153" s="24"/>
    </row>
    <row r="154" spans="1:8" ht="45" outlineLevel="2" x14ac:dyDescent="0.25">
      <c r="A154" s="36" t="str">
        <f>'Svanen Master'!B32</f>
        <v>KK.7.1.</v>
      </c>
      <c r="B154" s="34" t="str">
        <f>'Svanen Master'!D32</f>
        <v>Bygherre vælger selv indsatser, der kan bidrage til at reducere forbrug af ressourcer og rengøringsmidler gennem bygningens levetid.</v>
      </c>
      <c r="C154" s="35"/>
      <c r="D154" s="24"/>
      <c r="E154" s="56"/>
      <c r="F154" s="60"/>
      <c r="G154" s="38" t="str">
        <f t="shared" si="8"/>
        <v/>
      </c>
      <c r="H154" s="24"/>
    </row>
    <row r="155" spans="1:8" outlineLevel="2" x14ac:dyDescent="0.25">
      <c r="A155" s="177" t="str">
        <f>IF(D155="nej","forklar hvorfor --&gt;","")</f>
        <v/>
      </c>
      <c r="B155" s="177"/>
      <c r="C155" s="177"/>
      <c r="D155" s="177"/>
      <c r="E155" s="177"/>
      <c r="F155" s="177"/>
      <c r="G155" s="177"/>
      <c r="H155" s="177"/>
    </row>
    <row r="156" spans="1:8" ht="63" outlineLevel="2" x14ac:dyDescent="0.25">
      <c r="A156" s="91" t="s">
        <v>64</v>
      </c>
      <c r="B156" s="91" t="s">
        <v>65</v>
      </c>
      <c r="C156" s="92" t="s">
        <v>66</v>
      </c>
      <c r="D156" s="92" t="s">
        <v>67</v>
      </c>
      <c r="E156" s="92" t="s">
        <v>68</v>
      </c>
      <c r="F156" s="92" t="s">
        <v>69</v>
      </c>
      <c r="G156" s="96"/>
      <c r="H156" s="91" t="s">
        <v>70</v>
      </c>
    </row>
    <row r="157" spans="1:8" ht="18.75" outlineLevel="1" x14ac:dyDescent="0.25">
      <c r="A157" s="109">
        <f>'Svanen Master'!B34</f>
        <v>8</v>
      </c>
      <c r="B157" s="99" t="str">
        <f>'Svanen Master'!C34</f>
        <v>Nedtagning og genanvendelse</v>
      </c>
      <c r="C157" s="35"/>
      <c r="D157" s="24"/>
      <c r="E157" s="56"/>
      <c r="F157" s="60"/>
      <c r="G157" s="38" t="str">
        <f t="shared" ref="G157:G159" si="9">IF(D157="nej","forklar hvorfor --&gt;","")</f>
        <v/>
      </c>
      <c r="H157" s="24"/>
    </row>
    <row r="158" spans="1:8" outlineLevel="2" x14ac:dyDescent="0.25">
      <c r="A158" s="36"/>
      <c r="B158" s="34" t="str">
        <f>'Svanen Master'!D35</f>
        <v>Reguleres via obligatoriske krav i Svanen.</v>
      </c>
      <c r="C158" s="35"/>
      <c r="D158" s="24"/>
      <c r="E158" s="56"/>
      <c r="F158" s="60"/>
      <c r="G158" s="38" t="str">
        <f t="shared" si="9"/>
        <v/>
      </c>
      <c r="H158" s="24"/>
    </row>
    <row r="159" spans="1:8" ht="120" outlineLevel="2" x14ac:dyDescent="0.25">
      <c r="A159" s="36" t="str">
        <f>'Svanen Master'!B36</f>
        <v>KK.8.1.</v>
      </c>
      <c r="B159" s="34" t="str">
        <f>'Svanen Master'!D36</f>
        <v>Inddrag krav om  ”Egnethed for genindvinding, transformation og genbrug”  i planlægningen. Dette skal ske ved at der senest ved afslutningen af ”Indledende rådgivning” samt i detailprojekteringen iht. Ydelsesbeskrivelsen for Byggeri og Landskab, evalueres på forskellige løsninger for at optimere ressourceeffektiviteten (inklusive processer til eventuelt transformationsarbejde).</v>
      </c>
      <c r="C159" s="35"/>
      <c r="D159" s="24"/>
      <c r="E159" s="56"/>
      <c r="F159" s="60"/>
      <c r="G159" s="38" t="str">
        <f t="shared" si="9"/>
        <v/>
      </c>
      <c r="H159" s="24"/>
    </row>
    <row r="160" spans="1:8" outlineLevel="2" x14ac:dyDescent="0.25">
      <c r="A160" s="177" t="str">
        <f>IF(D163="nej","forklar hvorfor --&gt;","")</f>
        <v/>
      </c>
      <c r="B160" s="177"/>
      <c r="C160" s="177"/>
      <c r="D160" s="177"/>
      <c r="E160" s="177"/>
      <c r="F160" s="177"/>
      <c r="G160" s="177"/>
      <c r="H160" s="177"/>
    </row>
    <row r="161" spans="1:8" outlineLevel="2" x14ac:dyDescent="0.25">
      <c r="A161" s="178"/>
      <c r="B161" s="178"/>
      <c r="C161" s="178"/>
      <c r="D161" s="178"/>
      <c r="E161" s="178"/>
      <c r="F161" s="178"/>
      <c r="G161" s="178"/>
      <c r="H161" s="178"/>
    </row>
    <row r="162" spans="1:8" ht="21" outlineLevel="2" x14ac:dyDescent="0.25">
      <c r="A162" s="196" t="str">
        <f>'Svanen Master'!A37</f>
        <v>Regnvand og bynatur</v>
      </c>
      <c r="B162" s="196"/>
      <c r="C162" s="196"/>
      <c r="D162" s="196"/>
      <c r="E162" s="196"/>
      <c r="F162" s="196"/>
      <c r="G162" s="196"/>
      <c r="H162" s="196"/>
    </row>
    <row r="163" spans="1:8" outlineLevel="2" x14ac:dyDescent="0.25">
      <c r="A163" s="175"/>
      <c r="B163" s="175"/>
      <c r="C163" s="175"/>
      <c r="D163" s="175"/>
      <c r="E163" s="175"/>
      <c r="F163" s="175"/>
      <c r="G163" s="175"/>
      <c r="H163" s="175"/>
    </row>
    <row r="164" spans="1:8" ht="63" outlineLevel="2" x14ac:dyDescent="0.25">
      <c r="A164" s="74" t="s">
        <v>64</v>
      </c>
      <c r="B164" s="74" t="s">
        <v>65</v>
      </c>
      <c r="C164" s="75" t="s">
        <v>66</v>
      </c>
      <c r="D164" s="75" t="s">
        <v>67</v>
      </c>
      <c r="E164" s="75" t="s">
        <v>68</v>
      </c>
      <c r="F164" s="75" t="s">
        <v>69</v>
      </c>
      <c r="G164" s="76"/>
      <c r="H164" s="74" t="s">
        <v>70</v>
      </c>
    </row>
    <row r="165" spans="1:8" ht="30" outlineLevel="1" x14ac:dyDescent="0.25">
      <c r="A165" s="109">
        <f>'Svanen Master'!B37</f>
        <v>9</v>
      </c>
      <c r="B165" s="99" t="str">
        <f>'Svanen Master'!C37</f>
        <v>Drikkevandsforbrug og spildevandsudledning – håndtering af regnvand</v>
      </c>
      <c r="C165" s="36"/>
      <c r="D165" s="24"/>
      <c r="E165" s="56"/>
      <c r="F165" s="60"/>
      <c r="G165" s="38" t="str">
        <f t="shared" ref="G165:G167" si="10">IF(D165="nej","forklar hvorfor --&gt;","")</f>
        <v/>
      </c>
      <c r="H165" s="24"/>
    </row>
    <row r="166" spans="1:8" ht="105" customHeight="1" outlineLevel="2" x14ac:dyDescent="0.25">
      <c r="A166" s="36" t="str">
        <f>'Svanen Master'!B38</f>
        <v xml:space="preserve">P14 </v>
      </c>
      <c r="B166" s="34" t="str">
        <f>'Svanen Master'!D38</f>
        <v xml:space="preserve">Lokal håndtering af regnvand. Afkobling af regnvand fra fællessystemet. For at aflaste afløbssystemet skal regnvand fra tage og befæstede opholdsarealer afkobles fælleskloakken og genanvendes lokalt, nedsives efter principper for lokal afledning af regnvand (LAR) eller om muligt ledes til et vandområde, en skybrudsvej eller et forsinkelsesbassin. </v>
      </c>
      <c r="C166" s="35" t="str">
        <f>'Svanen Master'!E38</f>
        <v xml:space="preserve"> 1 point</v>
      </c>
      <c r="D166" s="24"/>
      <c r="E166" s="56"/>
      <c r="F166" s="60"/>
      <c r="G166" s="38" t="str">
        <f t="shared" si="10"/>
        <v/>
      </c>
      <c r="H166" s="24"/>
    </row>
    <row r="167" spans="1:8" ht="75" customHeight="1" outlineLevel="2" x14ac:dyDescent="0.25">
      <c r="A167" s="36" t="str">
        <f>'Svanen Master'!B40</f>
        <v>KK.9.1.</v>
      </c>
      <c r="B167" s="34" t="str">
        <f>'Svanen Master'!D40</f>
        <v xml:space="preserve">	København Kommune stiller krav om, at der arbejdes med opsamling og brug af regnvand, lokal afledning af regnvand (LAR) eller tilbageholdelse af regnvand på tage. Herunder skal opsamling og brug af regnvand og LAR prioriteres over tilbageholdelse af regnvand på tage.</v>
      </c>
      <c r="C167" s="35"/>
      <c r="D167" s="24"/>
      <c r="E167" s="56"/>
      <c r="F167" s="60"/>
      <c r="G167" s="38" t="str">
        <f t="shared" si="10"/>
        <v/>
      </c>
      <c r="H167" s="24"/>
    </row>
    <row r="168" spans="1:8" outlineLevel="2" x14ac:dyDescent="0.25">
      <c r="A168" s="177" t="str">
        <f>IF(D168="nej","forklar hvorfor --&gt;","")</f>
        <v/>
      </c>
      <c r="B168" s="177"/>
      <c r="C168" s="177"/>
      <c r="D168" s="177"/>
      <c r="E168" s="177"/>
      <c r="F168" s="177"/>
      <c r="G168" s="177"/>
      <c r="H168" s="177"/>
    </row>
    <row r="169" spans="1:8" ht="63" outlineLevel="2" x14ac:dyDescent="0.25">
      <c r="A169" s="74" t="s">
        <v>64</v>
      </c>
      <c r="B169" s="74" t="s">
        <v>65</v>
      </c>
      <c r="C169" s="75" t="s">
        <v>66</v>
      </c>
      <c r="D169" s="75" t="s">
        <v>67</v>
      </c>
      <c r="E169" s="75" t="s">
        <v>68</v>
      </c>
      <c r="F169" s="75" t="s">
        <v>69</v>
      </c>
      <c r="G169" s="76"/>
      <c r="H169" s="74" t="s">
        <v>70</v>
      </c>
    </row>
    <row r="170" spans="1:8" ht="18.75" outlineLevel="1" x14ac:dyDescent="0.25">
      <c r="A170" s="109">
        <f>'Svanen Master'!B44</f>
        <v>10</v>
      </c>
      <c r="B170" s="99" t="str">
        <f>'Svanen Master'!C44</f>
        <v>Biodiversitet på matriklen - bynatur</v>
      </c>
      <c r="C170" s="36"/>
      <c r="D170" s="24"/>
      <c r="E170" s="56"/>
      <c r="F170" s="60"/>
      <c r="G170" s="38" t="str">
        <f t="shared" ref="G170:G171" si="11">IF(D170="nej","forklar hvorfor --&gt;","")</f>
        <v/>
      </c>
      <c r="H170" s="24"/>
    </row>
    <row r="171" spans="1:8" ht="60" outlineLevel="2" x14ac:dyDescent="0.25">
      <c r="A171" s="36" t="str">
        <f>'Svanen Master'!B45</f>
        <v xml:space="preserve">P14 </v>
      </c>
      <c r="B171" s="34" t="str">
        <f>'Svanen Master'!D45</f>
        <v xml:space="preserve">Point skal opnås blandt nedenstående mulige tiltag:
- Grønne tage og facader
- Skabte haver til biodiversitet
- Skabte habitater til insekter, fugle og flagermus </v>
      </c>
      <c r="C171" s="35" t="str">
        <f>'Svanen Master'!E45</f>
        <v>2 point</v>
      </c>
      <c r="D171" s="24"/>
      <c r="E171" s="56"/>
      <c r="F171" s="60"/>
      <c r="G171" s="38" t="str">
        <f t="shared" si="11"/>
        <v/>
      </c>
      <c r="H171" s="24"/>
    </row>
    <row r="172" spans="1:8" outlineLevel="2" x14ac:dyDescent="0.25">
      <c r="A172" s="177" t="str">
        <f>IF(D172="nej","forklar hvorfor --&gt;","")</f>
        <v/>
      </c>
      <c r="B172" s="177"/>
      <c r="C172" s="177"/>
      <c r="D172" s="177"/>
      <c r="E172" s="177"/>
      <c r="F172" s="177"/>
      <c r="G172" s="177"/>
      <c r="H172" s="177"/>
    </row>
    <row r="173" spans="1:8" ht="63" outlineLevel="2" x14ac:dyDescent="0.25">
      <c r="A173" s="74" t="s">
        <v>64</v>
      </c>
      <c r="B173" s="74" t="s">
        <v>65</v>
      </c>
      <c r="C173" s="75" t="s">
        <v>66</v>
      </c>
      <c r="D173" s="75" t="s">
        <v>67</v>
      </c>
      <c r="E173" s="75" t="s">
        <v>68</v>
      </c>
      <c r="F173" s="75" t="s">
        <v>69</v>
      </c>
      <c r="G173" s="76"/>
      <c r="H173" s="74" t="s">
        <v>70</v>
      </c>
    </row>
    <row r="174" spans="1:8" ht="18.75" outlineLevel="1" x14ac:dyDescent="0.25">
      <c r="A174" s="109">
        <f>'Svanen Master'!B47</f>
        <v>11</v>
      </c>
      <c r="B174" s="99" t="str">
        <f>'Svanen Master'!C47</f>
        <v>Lokalmiljø – Skybrudssikring</v>
      </c>
      <c r="C174" s="35"/>
      <c r="D174" s="24"/>
      <c r="E174" s="56"/>
      <c r="F174" s="60"/>
      <c r="G174" s="38" t="str">
        <f t="shared" ref="G174:G175" si="12">IF(D174="nej","forklar hvorfor --&gt;","")</f>
        <v/>
      </c>
      <c r="H174" s="24"/>
    </row>
    <row r="175" spans="1:8" ht="210" outlineLevel="2" x14ac:dyDescent="0.25">
      <c r="A175" s="36" t="str">
        <f>'Svanen Master'!B48</f>
        <v>KK.11.1.</v>
      </c>
      <c r="B175" s="34" t="str">
        <f>'Svanen Master'!D48</f>
        <v xml:space="preserve">Krav gældende for områder hvor der er risiko for oversvømmelser:                                                                              1) Beskyttelse mod skadelige indtrængen af regnvand skal ske ved etablering af barrierer, der er mindst 10 cm høje f.eks. vedudvendige kældertrapper, lyskasser, døre i stueplan m.m. hvor der kan skybrudssikres med afløb og opkanter eller terrænregulering, i det omfang det er muligt af hensyn til boligens niveaufri adgang for borgere med særlige behov.
2) Indtrængen af opstigende spildevand til ejendomme gennem kloaksystemet skal forhindres ved at etablere pumpebrønd eller højvandslukke. </v>
      </c>
      <c r="C175" s="35"/>
      <c r="D175" s="24"/>
      <c r="E175" s="56"/>
      <c r="F175" s="60"/>
      <c r="G175" s="38" t="str">
        <f t="shared" si="12"/>
        <v/>
      </c>
      <c r="H175" s="24"/>
    </row>
    <row r="176" spans="1:8" outlineLevel="2" x14ac:dyDescent="0.25">
      <c r="A176" s="177" t="str">
        <f>IF(D176="nej","forklar hvorfor --&gt;","")</f>
        <v/>
      </c>
      <c r="B176" s="177"/>
      <c r="C176" s="177"/>
      <c r="D176" s="177"/>
      <c r="E176" s="177"/>
      <c r="F176" s="177"/>
      <c r="G176" s="177"/>
      <c r="H176" s="177"/>
    </row>
    <row r="177" spans="1:8" outlineLevel="2" x14ac:dyDescent="0.25">
      <c r="A177" s="178"/>
      <c r="B177" s="178"/>
      <c r="C177" s="178"/>
      <c r="D177" s="178"/>
      <c r="E177" s="178"/>
      <c r="F177" s="178"/>
      <c r="G177" s="178"/>
      <c r="H177" s="178"/>
    </row>
    <row r="178" spans="1:8" ht="21" outlineLevel="2" x14ac:dyDescent="0.25">
      <c r="A178" s="195" t="str">
        <f>'Svanen Master'!A50</f>
        <v>Sortering til ressource</v>
      </c>
      <c r="B178" s="195"/>
      <c r="C178" s="195"/>
      <c r="D178" s="195"/>
      <c r="E178" s="195"/>
      <c r="F178" s="195"/>
      <c r="G178" s="195"/>
      <c r="H178" s="195"/>
    </row>
    <row r="179" spans="1:8" outlineLevel="2" x14ac:dyDescent="0.25">
      <c r="A179" s="197"/>
      <c r="B179" s="197"/>
      <c r="C179" s="197"/>
      <c r="D179" s="197"/>
      <c r="E179" s="197"/>
      <c r="F179" s="197"/>
      <c r="G179" s="197"/>
      <c r="H179" s="197"/>
    </row>
    <row r="180" spans="1:8" ht="63" outlineLevel="2" x14ac:dyDescent="0.25">
      <c r="A180" s="100" t="s">
        <v>64</v>
      </c>
      <c r="B180" s="100" t="s">
        <v>65</v>
      </c>
      <c r="C180" s="101" t="s">
        <v>66</v>
      </c>
      <c r="D180" s="101" t="s">
        <v>67</v>
      </c>
      <c r="E180" s="101" t="s">
        <v>68</v>
      </c>
      <c r="F180" s="101" t="s">
        <v>69</v>
      </c>
      <c r="G180" s="103"/>
      <c r="H180" s="100" t="s">
        <v>70</v>
      </c>
    </row>
    <row r="181" spans="1:8" ht="18.75" outlineLevel="1" x14ac:dyDescent="0.3">
      <c r="A181" s="113">
        <f>'Svanen Master'!B50</f>
        <v>12</v>
      </c>
      <c r="B181" s="78" t="str">
        <f>'Svanen Master'!C50</f>
        <v>Byggeplads/byggeproces – byggeaffald</v>
      </c>
      <c r="C181" s="25"/>
      <c r="D181" s="24"/>
      <c r="E181" s="56"/>
      <c r="F181" s="60"/>
      <c r="G181" s="38" t="str">
        <f t="shared" ref="G181:G182" si="13">IF(D181="nej","forklar hvorfor --&gt;","")</f>
        <v/>
      </c>
      <c r="H181" s="24"/>
    </row>
    <row r="182" spans="1:8" ht="150" outlineLevel="2" x14ac:dyDescent="0.25">
      <c r="A182" s="36" t="str">
        <f>'Svanen Master'!B51</f>
        <v>KK.12.1.</v>
      </c>
      <c r="B182" s="34" t="str">
        <f>'Svanen Master'!D51</f>
        <v>- Udarbejdelse af et koncept for minimering og sortering af affald på byggepladsen
- Deltagere i byggeprocessen på byggepladsen skal være informeret om konceptet for minimering og sortering af affald
- Det implementerede arbejde skal gennemgås
- Planerne over indretningen af byggepladsen skal indeholde angivelse af hvilke affaldsfraktioner, der kildesorteres i på pladsen, hvordan affaldet opbevares, og hvor affaldscontainerne er placeret.</v>
      </c>
      <c r="C182" s="25"/>
      <c r="D182" s="24"/>
      <c r="E182" s="56"/>
      <c r="F182" s="60"/>
      <c r="G182" s="38" t="str">
        <f t="shared" si="13"/>
        <v/>
      </c>
      <c r="H182" s="24"/>
    </row>
    <row r="183" spans="1:8" outlineLevel="2" x14ac:dyDescent="0.25">
      <c r="A183" s="198"/>
      <c r="B183" s="198"/>
      <c r="C183" s="198"/>
      <c r="D183" s="198"/>
      <c r="E183" s="198"/>
      <c r="F183" s="198"/>
      <c r="G183" s="198"/>
      <c r="H183" s="198"/>
    </row>
    <row r="184" spans="1:8" ht="63" outlineLevel="2" x14ac:dyDescent="0.25">
      <c r="A184" s="100" t="s">
        <v>64</v>
      </c>
      <c r="B184" s="100" t="s">
        <v>65</v>
      </c>
      <c r="C184" s="101" t="s">
        <v>66</v>
      </c>
      <c r="D184" s="101" t="s">
        <v>67</v>
      </c>
      <c r="E184" s="101" t="s">
        <v>68</v>
      </c>
      <c r="F184" s="101" t="s">
        <v>69</v>
      </c>
      <c r="G184" s="103"/>
      <c r="H184" s="100" t="s">
        <v>70</v>
      </c>
    </row>
    <row r="185" spans="1:8" ht="18.75" outlineLevel="1" x14ac:dyDescent="0.25">
      <c r="A185" s="109">
        <v>13</v>
      </c>
      <c r="B185" s="99" t="str">
        <f>'DGNB Master'!C80</f>
        <v>Kildesortering i boliger</v>
      </c>
      <c r="C185" s="35"/>
      <c r="D185" s="24"/>
      <c r="E185" s="56"/>
      <c r="F185" s="60"/>
      <c r="G185" s="38" t="str">
        <f t="shared" ref="G185:G189" si="14">IF(D185="nej","forklar hvorfor --&gt;","")</f>
        <v/>
      </c>
      <c r="H185" s="58"/>
    </row>
    <row r="186" spans="1:8" ht="90" outlineLevel="2" x14ac:dyDescent="0.25">
      <c r="A186" s="93" t="str">
        <f>'DGNB Master'!C81</f>
        <v>KK.13.1</v>
      </c>
      <c r="B186" s="104" t="str">
        <f>'DGNB Master'!D81</f>
        <v>Kildesortering inde i boliger:
- Der skal etableres mulighed for at kildesortere i mindst 5 affaldsfraktioner.   
- Kildesorteringen i små boliger (under 50 m2) kan etableres med én affaldsfraktion mindre.</v>
      </c>
      <c r="C186" s="35"/>
      <c r="D186" s="24"/>
      <c r="E186" s="56"/>
      <c r="F186" s="60"/>
      <c r="G186" s="38" t="str">
        <f t="shared" si="14"/>
        <v/>
      </c>
      <c r="H186" s="58"/>
    </row>
    <row r="187" spans="1:8" ht="60" outlineLevel="2" x14ac:dyDescent="0.25">
      <c r="A187" s="93" t="str">
        <f>'DGNB Master'!C82</f>
        <v>KK.13.2</v>
      </c>
      <c r="B187" s="104" t="str">
        <f>'DGNB Master'!D82</f>
        <v xml:space="preserve">Kildesortering uden for boliger:
Der skal i ejendommen afsættes et areal, der som udgangspunkt svarer til ca. ½ m2 pr. bolig, i skur, rum eller lignende til storskrald </v>
      </c>
      <c r="C187" s="35"/>
      <c r="D187" s="24"/>
      <c r="E187" s="56"/>
      <c r="F187" s="60"/>
      <c r="G187" s="38" t="str">
        <f t="shared" si="14"/>
        <v/>
      </c>
      <c r="H187" s="58"/>
    </row>
    <row r="188" spans="1:8" ht="75" outlineLevel="2" x14ac:dyDescent="0.25">
      <c r="A188" s="93" t="str">
        <f>'DGNB Master'!C83</f>
        <v>KK.13.3</v>
      </c>
      <c r="B188" s="104" t="str">
        <f>'DGNB Master'!D83</f>
        <v xml:space="preserve">Mulighed for direkte genbrug skal sikres ved at tilbyde beboerne at bytte effekter f.eks. på særlige byttehylder, kan opsættes i storskraldsrum, kælderrum eller lignende. Pladsen til dette skal afsættes og vises på tegning. </v>
      </c>
      <c r="C188" s="35"/>
      <c r="D188" s="24"/>
      <c r="E188" s="56"/>
      <c r="F188" s="60"/>
      <c r="G188" s="38" t="str">
        <f t="shared" si="14"/>
        <v/>
      </c>
      <c r="H188" s="58"/>
    </row>
    <row r="189" spans="1:8" ht="45" outlineLevel="2" x14ac:dyDescent="0.25">
      <c r="A189" s="93" t="str">
        <f>'DGNB Master'!C84</f>
        <v>KK.13.4</v>
      </c>
      <c r="B189" s="104" t="str">
        <f>'DGNB Master'!D84</f>
        <v xml:space="preserve">I ejendomme, hvor det er muligt at bruge kompost, skal haveaffaldet komposteres på friarealerne på egen grund. </v>
      </c>
      <c r="C189" s="35"/>
      <c r="D189" s="24"/>
      <c r="E189" s="56"/>
      <c r="F189" s="60"/>
      <c r="G189" s="38" t="str">
        <f t="shared" si="14"/>
        <v/>
      </c>
      <c r="H189" s="58"/>
    </row>
    <row r="190" spans="1:8" outlineLevel="2" x14ac:dyDescent="0.25">
      <c r="A190" s="199"/>
      <c r="B190" s="199"/>
      <c r="C190" s="199"/>
      <c r="D190" s="199"/>
      <c r="E190" s="199"/>
      <c r="F190" s="199"/>
      <c r="G190" s="199"/>
      <c r="H190" s="199"/>
    </row>
    <row r="191" spans="1:8" outlineLevel="2" x14ac:dyDescent="0.25">
      <c r="A191" s="200"/>
      <c r="B191" s="200"/>
      <c r="C191" s="200"/>
      <c r="D191" s="200"/>
      <c r="E191" s="200"/>
      <c r="F191" s="200"/>
      <c r="G191" s="200"/>
      <c r="H191" s="200"/>
    </row>
    <row r="192" spans="1:8" ht="21" outlineLevel="2" x14ac:dyDescent="0.35">
      <c r="A192" s="170" t="str">
        <f>'DGNB Master'!A86</f>
        <v>Jordforurening</v>
      </c>
      <c r="B192" s="170"/>
      <c r="C192" s="170"/>
      <c r="D192" s="170"/>
      <c r="E192" s="170"/>
      <c r="F192" s="170"/>
      <c r="G192" s="170"/>
      <c r="H192" s="170"/>
    </row>
    <row r="193" spans="1:8" outlineLevel="2" x14ac:dyDescent="0.25">
      <c r="A193" s="194"/>
      <c r="B193" s="194"/>
      <c r="C193" s="194"/>
      <c r="D193" s="194"/>
      <c r="E193" s="194"/>
      <c r="F193" s="194"/>
      <c r="G193" s="194"/>
      <c r="H193" s="194"/>
    </row>
    <row r="194" spans="1:8" ht="63" outlineLevel="2" x14ac:dyDescent="0.25">
      <c r="A194" s="105" t="s">
        <v>64</v>
      </c>
      <c r="B194" s="105" t="s">
        <v>65</v>
      </c>
      <c r="C194" s="106" t="s">
        <v>66</v>
      </c>
      <c r="D194" s="106" t="s">
        <v>67</v>
      </c>
      <c r="E194" s="106" t="s">
        <v>68</v>
      </c>
      <c r="F194" s="106" t="s">
        <v>69</v>
      </c>
      <c r="G194" s="108"/>
      <c r="H194" s="105" t="s">
        <v>70</v>
      </c>
    </row>
    <row r="195" spans="1:8" ht="18.75" outlineLevel="1" x14ac:dyDescent="0.25">
      <c r="A195" s="109">
        <v>14</v>
      </c>
      <c r="B195" s="99" t="str">
        <f>'DGNB Master'!C86</f>
        <v>Jordforurening</v>
      </c>
      <c r="C195" s="35"/>
      <c r="D195" s="24"/>
      <c r="E195" s="56"/>
      <c r="F195" s="60"/>
      <c r="G195" s="38" t="str">
        <f t="shared" ref="G195:G196" si="15">IF(D195="nej","forklar hvorfor --&gt;","")</f>
        <v/>
      </c>
      <c r="H195" s="24"/>
    </row>
    <row r="196" spans="1:8" ht="105" outlineLevel="2" x14ac:dyDescent="0.25">
      <c r="A196" s="110" t="s">
        <v>74</v>
      </c>
      <c r="B196" s="34" t="str">
        <f>'DGNB Master'!D87</f>
        <v xml:space="preserve">Jordforureninger af mindre arealmæssig udbredelse (dvs. punktkilder), der kan udgøre et miljø- og/eller sundhedsmæssigt problem, skal fjernes, hvis de konstateres på en grund som ikke er kortlagt efter jordforureningsloven. Dvs. forureningen skal bortgraves, så grunden ikke skal kortlægges efter jordforureningsloven. </v>
      </c>
      <c r="C196" s="35"/>
      <c r="D196" s="24"/>
      <c r="E196" s="56"/>
      <c r="F196" s="56"/>
      <c r="G196" s="33" t="str">
        <f t="shared" si="15"/>
        <v/>
      </c>
      <c r="H196" s="24"/>
    </row>
    <row r="197" spans="1:8" outlineLevel="1" x14ac:dyDescent="0.25"/>
  </sheetData>
  <sheetProtection algorithmName="SHA-512" hashValue="I/5hOx+RP1TQkqIMycrxeu118tbVoimW1eEQTBQZcFpaLXl0uowfG8XePtsIuXQbpSsjlC+kEZJVzyeRwJFSCw==" saltValue="553/okyMNXGdj1u5JeY1Xw==" spinCount="100000" sheet="1" objects="1" scenarios="1"/>
  <protectedRanges>
    <protectedRange algorithmName="SHA-512" hashValue="nbCK3XWXfzl8wijBLVtQEuA6xweSw9HB7okJGPdLBrDYfUlSebi+VtXxrLeKiOoIMXn+uN51PEW92EKoEycSLw==" saltValue="2IaRtWqLrtQJkdPLst1ujg==" spinCount="100000" sqref="A30:C33 D30:H30 G31:G33 A35:H35 A36:C41 G36:G41 A49:C53 G49:G53 G56:G57 G60:G61 G64:G66 G69:G70 G73:G76 G82:G86 G89:G90 G93:G96 G102:G105 G108:G112 G118:G119 G127:G132 G138:G141 G144:G146 G149:G150 G153:G154 G157:G159 G165:G167 G170:G171 G174:G175 G181:G182 G185:G189 G195:G196 G43 A42:H42 A43:C43 A48:H48 F55 F59 F63 F68 F72 F137 F143 F148 F152 F156" name="Område10"/>
    <protectedRange algorithmName="SHA-512" hashValue="rWCdwh9K51W8q+wz0g0++Y6oK0HHtIs23HiLl6s+a63+g5VKz4jQxVa+kOoQLX1fZcQ9S4JOoNRVXR8XqbXRYw==" saltValue="r/es3ypFIpt8a+Yc3q6TwQ==" spinCount="100000" sqref="G63 G68 G72 G81 G88 G92 G101 G107 G117" name="Område9"/>
    <protectedRange algorithmName="SHA-512" hashValue="61rhC0XbCQLjyNNRVl858XfcegKKZ3uPzXFvK5tY4Do1gJ75QbJiTBFqbjxUnsVzpoMDHYDNeLZlYpBOxYHbKQ==" saltValue="lyfRyNntGrDq7Ez1YKTe2g==" spinCount="100000" sqref="A89:C90 A93:C96 A102:C105 A108:C112 A118:C119" name="Område7"/>
    <protectedRange algorithmName="SHA-512" hashValue="LNhAtUDFHDueCMRVVkEpsFMyYwDUG5aE7ZKe6VWnnhawbeLAmNZFBGctjCRpFX3Y9a8XR0c9jzrPpvDzA7ZwcQ==" saltValue="TonroMBnCASv+Ur9/abjDA==" spinCount="100000" sqref="A36:C41 G36:G41 G49:G53 G56:G57 G60:G61 G64:G66 G69:G70 G73:G76 G82:G86 G89:G90 G93:G96 G102:G105 G108:G112 G118:G119 G127:G132 G138:G141 G144:G146 G149:G150 G153:G154 G157:G159 G165:G167 G170:G171 G174:G175 G181:G182 G185:G189 G195:G196 G43 A43:C43" name="Område5"/>
    <protectedRange sqref="D31:F33 H31:H33 D36:F41 H36:H41 D49:F53 H49:H53 D56:F57 H56:H57 D60:F61 H60:H61 D64:F66 H64:H66 D69:F70 H69:H70 H73:H76 D93:F96 D82:F86 H82:H86 D89:F90 H89:H90 D73:F76 H43 D43:F43" name="DGNB"/>
    <protectedRange sqref="B30 B4:B6 C8 C10:C18" name="Område1"/>
    <protectedRange sqref="D127:F132 H127:H132 D138:F141 H138:H141 D144:F146 H144:H146 D149:F150 H149:H150 D153:F154 H153:H154 D157:F159 H157:H159 D165:F167 H165:H167 D170:F171 H170:H171 D174:F175 H174:H175" name="svanen"/>
    <protectedRange algorithmName="SHA-512" hashValue="uCkwzX5uxiNx4LZNAsL4dA9U14yjmqXlTmdTazu9XgCJnTN9UDJmJsorNtX0UVHqxvPo3+JtLh/7BugarxHjmw==" saltValue="M9NlsO8UQM9rY2N5uGvyug==" spinCount="100000" sqref="A31:C33 G31:G33" name="Område4"/>
    <protectedRange algorithmName="SHA-512" hashValue="xFp2ZwkWoiP5Ja6K8FY5ExyjWwbvibBDaxHlIm1/gmdzzFUGSL1FHJnrD1YhjdpygC1zk7fEoKpjrWIJ90RsPA==" saltValue="rKEictPavn4Le4NWhh4yXA==" spinCount="100000" sqref="A49:C53 A56:C57 A60:C61 A64:C66 A69:C70 A73:C76 A82:C86" name="Område6"/>
    <protectedRange algorithmName="SHA-512" hashValue="AKjiSDdA0hoU4ed14ZVa77ouXmtVx9Wn4yaLaSfvpV/0IV09uiojZaGndZPlY5+al1XE2vmRpKP/t00ieYb+OQ==" saltValue="dIpjRTxy0Il9ull1jYU6eg==" spinCount="100000" sqref="G1:G1048576" name="Område8"/>
  </protectedRanges>
  <mergeCells count="55">
    <mergeCell ref="A193:H193"/>
    <mergeCell ref="A192:H192"/>
    <mergeCell ref="A178:H178"/>
    <mergeCell ref="A162:H162"/>
    <mergeCell ref="A163:H163"/>
    <mergeCell ref="A176:H177"/>
    <mergeCell ref="A179:H179"/>
    <mergeCell ref="A183:H183"/>
    <mergeCell ref="A190:H191"/>
    <mergeCell ref="A168:H168"/>
    <mergeCell ref="A172:H172"/>
    <mergeCell ref="A113:H114"/>
    <mergeCell ref="A160:H161"/>
    <mergeCell ref="A136:H136"/>
    <mergeCell ref="A142:H142"/>
    <mergeCell ref="A147:H147"/>
    <mergeCell ref="A151:H151"/>
    <mergeCell ref="A155:H155"/>
    <mergeCell ref="A124:H124"/>
    <mergeCell ref="A125:H125"/>
    <mergeCell ref="A135:H135"/>
    <mergeCell ref="A133:H134"/>
    <mergeCell ref="A116:H116"/>
    <mergeCell ref="A58:H58"/>
    <mergeCell ref="A62:H62"/>
    <mergeCell ref="D11:H11"/>
    <mergeCell ref="A46:H46"/>
    <mergeCell ref="A29:H29"/>
    <mergeCell ref="A26:H27"/>
    <mergeCell ref="A28:H28"/>
    <mergeCell ref="A34:H34"/>
    <mergeCell ref="A17:B17"/>
    <mergeCell ref="A18:B18"/>
    <mergeCell ref="A11:B11"/>
    <mergeCell ref="A13:B13"/>
    <mergeCell ref="A14:B14"/>
    <mergeCell ref="A15:B15"/>
    <mergeCell ref="A16:B16"/>
    <mergeCell ref="A21:G21"/>
    <mergeCell ref="D12:H12"/>
    <mergeCell ref="A87:H87"/>
    <mergeCell ref="A91:H91"/>
    <mergeCell ref="A99:H99"/>
    <mergeCell ref="A106:H106"/>
    <mergeCell ref="A97:H98"/>
    <mergeCell ref="A100:H100"/>
    <mergeCell ref="A80:H80"/>
    <mergeCell ref="A71:H71"/>
    <mergeCell ref="A77:H78"/>
    <mergeCell ref="A79:H79"/>
    <mergeCell ref="A25:H25"/>
    <mergeCell ref="A44:H45"/>
    <mergeCell ref="A67:H67"/>
    <mergeCell ref="A47:H47"/>
    <mergeCell ref="A54:H54"/>
  </mergeCells>
  <hyperlinks>
    <hyperlink ref="G8" location="Nybyg!A125" display="Nybyg!A125" xr:uid="{4F16CDA9-0B44-489E-A9B0-914B11F7BAFE}"/>
  </hyperlinks>
  <pageMargins left="0.7" right="0.7" top="0.75" bottom="0.75" header="0.3" footer="0.3"/>
  <pageSetup paperSize="9" scale="69"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CF4B627F-5A1C-477B-A0A0-221D049E8C33}">
          <x14:formula1>
            <xm:f>'ja nej'!$A$2:$A$3</xm:f>
          </x14:formula1>
          <xm:sqref>C8 D64:D66 D118:D123 D31:D33 D49:D53 D56:D57 D69:D70 C10:C12 D73:D79 D89:D90 D93:D96 D99 D108:D112 D102:D105 D174:D175 D127:D132 D138:D141 D144:D146 D149:D150 D153:D154 D157:D159 D165:D167 D170:D171 D195:D196 D181:D182 D185:D189 D60:D61 D82:D86 D36:D41 D43</xm:sqref>
        </x14:dataValidation>
        <x14:dataValidation type="list" allowBlank="1" showInputMessage="1" showErrorMessage="1" xr:uid="{02208936-B474-46B0-B0C6-89550B3E39BF}">
          <x14:formula1>
            <xm:f>'ja nej'!$A$5</xm:f>
          </x14:formula1>
          <xm:sqref>E73:F79 E49:F53 E30:F33 E56:F57 E60:F61 E64:F66 E69:F70 E82:F86 E89:F90 E99:F99 E102:F105 E93:F96 E174:F175 E127:F132 E138:F141 E144:F146 E149:F150 E153:F154 E157:F159 E165:F167 E170:F171 E195:F196 E181:F182 E185:F189 E118:F123 E108:F112 E36:F41 E43:F43</xm:sqref>
        </x14:dataValidation>
        <x14:dataValidation type="list" allowBlank="1" showInputMessage="1" showErrorMessage="1" xr:uid="{8089FE55-FD7F-4D99-AFFD-458504292101}">
          <x14:formula1>
            <xm:f>'ja nej'!$A$12:$A$14</xm:f>
          </x14:formula1>
          <xm:sqref>B4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6C12E-B1A0-4596-94C7-7D69FF048FFF}">
  <sheetPr codeName="Ark4">
    <tabColor theme="9" tint="0.39997558519241921"/>
  </sheetPr>
  <dimension ref="A1:H202"/>
  <sheetViews>
    <sheetView topLeftCell="A13" zoomScaleNormal="100" workbookViewId="0"/>
  </sheetViews>
  <sheetFormatPr defaultRowHeight="15" outlineLevelRow="2" x14ac:dyDescent="0.25"/>
  <cols>
    <col min="1" max="1" width="20.5703125" customWidth="1"/>
    <col min="2" max="2" width="49.5703125" customWidth="1"/>
    <col min="3" max="3" width="12.7109375" customWidth="1"/>
    <col min="4" max="4" width="19.85546875" style="1" customWidth="1"/>
    <col min="5" max="6" width="19.7109375" style="1" customWidth="1"/>
    <col min="7" max="7" width="16.85546875" style="1" customWidth="1"/>
    <col min="8" max="8" width="54.7109375" customWidth="1"/>
  </cols>
  <sheetData>
    <row r="1" spans="1:8" x14ac:dyDescent="0.25">
      <c r="A1" s="66"/>
    </row>
    <row r="2" spans="1:8" ht="36" x14ac:dyDescent="0.55000000000000004">
      <c r="A2" s="67" t="s">
        <v>75</v>
      </c>
    </row>
    <row r="4" spans="1:8" x14ac:dyDescent="0.25">
      <c r="A4" s="85" t="s">
        <v>40</v>
      </c>
      <c r="B4" s="25"/>
    </row>
    <row r="5" spans="1:8" ht="30" x14ac:dyDescent="0.25">
      <c r="A5" s="125" t="s">
        <v>41</v>
      </c>
      <c r="B5" s="86"/>
    </row>
    <row r="6" spans="1:8" x14ac:dyDescent="0.25">
      <c r="A6" s="85" t="s">
        <v>42</v>
      </c>
      <c r="B6" s="25"/>
    </row>
    <row r="7" spans="1:8" x14ac:dyDescent="0.25">
      <c r="A7" s="27"/>
    </row>
    <row r="8" spans="1:8" x14ac:dyDescent="0.25">
      <c r="A8" s="68" t="s">
        <v>43</v>
      </c>
      <c r="B8" s="25" t="s">
        <v>44</v>
      </c>
      <c r="C8" s="25"/>
      <c r="D8" s="49" t="str">
        <f>IF(C8="ja","Hop til Svane certificeringskravene her --&gt;","")</f>
        <v/>
      </c>
      <c r="G8" s="128" t="str">
        <f>IF(C8="ja", "Svanen","")</f>
        <v/>
      </c>
    </row>
    <row r="10" spans="1:8" x14ac:dyDescent="0.25">
      <c r="A10" s="69" t="s">
        <v>45</v>
      </c>
      <c r="B10" s="25" t="s">
        <v>46</v>
      </c>
      <c r="C10" s="25"/>
      <c r="D10" s="35"/>
      <c r="E10" s="114"/>
      <c r="F10" s="114"/>
      <c r="G10" s="114"/>
      <c r="H10" s="72"/>
    </row>
    <row r="11" spans="1:8" ht="30" customHeight="1" x14ac:dyDescent="0.25">
      <c r="A11" s="191" t="s">
        <v>47</v>
      </c>
      <c r="B11" s="192"/>
      <c r="C11" s="25"/>
      <c r="D11" s="183" t="s">
        <v>76</v>
      </c>
      <c r="E11" s="184"/>
      <c r="F11" s="184"/>
      <c r="G11" s="184"/>
      <c r="H11" s="185"/>
    </row>
    <row r="12" spans="1:8" s="53" customFormat="1" ht="30" customHeight="1" x14ac:dyDescent="0.25">
      <c r="A12" s="146" t="s">
        <v>49</v>
      </c>
      <c r="B12" s="147"/>
      <c r="C12" s="148"/>
      <c r="D12" s="166" t="s">
        <v>50</v>
      </c>
      <c r="E12" s="167"/>
      <c r="F12" s="167"/>
      <c r="G12" s="167"/>
      <c r="H12" s="168"/>
    </row>
    <row r="13" spans="1:8" x14ac:dyDescent="0.25">
      <c r="A13" s="189" t="s">
        <v>51</v>
      </c>
      <c r="B13" s="190"/>
      <c r="C13" s="43"/>
      <c r="D13" s="35" t="s">
        <v>52</v>
      </c>
      <c r="E13" s="35"/>
      <c r="F13" s="35"/>
      <c r="G13" s="35"/>
      <c r="H13" s="25"/>
    </row>
    <row r="14" spans="1:8" x14ac:dyDescent="0.25">
      <c r="A14" s="189" t="s">
        <v>53</v>
      </c>
      <c r="B14" s="190"/>
      <c r="C14" s="43"/>
      <c r="D14" s="35" t="s">
        <v>52</v>
      </c>
      <c r="E14" s="35"/>
      <c r="F14" s="35"/>
      <c r="G14" s="35"/>
      <c r="H14" s="25"/>
    </row>
    <row r="15" spans="1:8" x14ac:dyDescent="0.25">
      <c r="A15" s="189" t="s">
        <v>54</v>
      </c>
      <c r="B15" s="190"/>
      <c r="C15" s="43"/>
      <c r="D15" s="35" t="s">
        <v>52</v>
      </c>
      <c r="E15" s="35"/>
      <c r="F15" s="35"/>
      <c r="G15" s="35"/>
      <c r="H15" s="25"/>
    </row>
    <row r="16" spans="1:8" x14ac:dyDescent="0.25">
      <c r="A16" s="189" t="s">
        <v>55</v>
      </c>
      <c r="B16" s="190"/>
      <c r="C16" s="43"/>
      <c r="D16" s="35" t="s">
        <v>52</v>
      </c>
      <c r="E16" s="35"/>
      <c r="F16" s="35"/>
      <c r="G16" s="35"/>
      <c r="H16" s="25"/>
    </row>
    <row r="17" spans="1:8" x14ac:dyDescent="0.25">
      <c r="A17" s="189" t="s">
        <v>56</v>
      </c>
      <c r="B17" s="190"/>
      <c r="C17" s="43"/>
      <c r="D17" s="35" t="s">
        <v>52</v>
      </c>
      <c r="E17" s="35"/>
      <c r="F17" s="35"/>
      <c r="G17" s="35"/>
      <c r="H17" s="25"/>
    </row>
    <row r="18" spans="1:8" x14ac:dyDescent="0.25">
      <c r="A18" s="189" t="s">
        <v>57</v>
      </c>
      <c r="B18" s="190"/>
      <c r="C18" s="43"/>
      <c r="D18" s="35" t="s">
        <v>52</v>
      </c>
      <c r="E18" s="35"/>
      <c r="F18" s="35"/>
      <c r="G18" s="35"/>
      <c r="H18" s="25"/>
    </row>
    <row r="19" spans="1:8" x14ac:dyDescent="0.25">
      <c r="A19" s="115"/>
      <c r="B19" s="115"/>
      <c r="C19" s="116"/>
    </row>
    <row r="20" spans="1:8" x14ac:dyDescent="0.25">
      <c r="A20" s="73" t="s">
        <v>58</v>
      </c>
    </row>
    <row r="21" spans="1:8" ht="30" customHeight="1" x14ac:dyDescent="0.25">
      <c r="A21" s="193" t="s">
        <v>77</v>
      </c>
      <c r="B21" s="193"/>
      <c r="C21" s="193"/>
      <c r="D21" s="193"/>
      <c r="E21" s="193"/>
      <c r="F21" s="193"/>
      <c r="G21" s="193"/>
    </row>
    <row r="22" spans="1:8" x14ac:dyDescent="0.25">
      <c r="A22" t="s">
        <v>78</v>
      </c>
      <c r="B22" s="117"/>
      <c r="C22" s="117"/>
      <c r="D22" s="27"/>
      <c r="E22" s="27"/>
      <c r="F22" s="27"/>
    </row>
    <row r="23" spans="1:8" x14ac:dyDescent="0.25">
      <c r="A23" s="117" t="s">
        <v>79</v>
      </c>
      <c r="B23" s="117"/>
      <c r="C23" s="117"/>
      <c r="D23" s="27"/>
      <c r="E23" s="27"/>
      <c r="F23" s="27"/>
    </row>
    <row r="24" spans="1:8" x14ac:dyDescent="0.25">
      <c r="A24" s="117" t="s">
        <v>80</v>
      </c>
      <c r="B24" s="117"/>
      <c r="C24" s="117"/>
      <c r="D24" s="27"/>
      <c r="E24" s="27"/>
      <c r="F24" s="27"/>
    </row>
    <row r="25" spans="1:8" x14ac:dyDescent="0.25">
      <c r="A25" s="27" t="s">
        <v>81</v>
      </c>
    </row>
    <row r="26" spans="1:8" x14ac:dyDescent="0.25">
      <c r="A26" s="27" t="s">
        <v>82</v>
      </c>
    </row>
    <row r="27" spans="1:8" x14ac:dyDescent="0.25">
      <c r="A27" s="27"/>
    </row>
    <row r="29" spans="1:8" ht="33" customHeight="1" x14ac:dyDescent="0.4">
      <c r="A29" s="179" t="s">
        <v>62</v>
      </c>
      <c r="B29" s="179"/>
      <c r="C29" s="179"/>
      <c r="D29" s="179"/>
      <c r="E29" s="179"/>
      <c r="F29" s="179"/>
      <c r="G29" s="179"/>
      <c r="H29" s="179"/>
    </row>
    <row r="30" spans="1:8" ht="14.25" customHeight="1" outlineLevel="1" x14ac:dyDescent="0.25">
      <c r="A30" s="178" t="str">
        <f>IF(D31="nej","forklar hvorfor --&gt;","")</f>
        <v/>
      </c>
      <c r="B30" s="178"/>
      <c r="C30" s="178"/>
      <c r="D30" s="178"/>
      <c r="E30" s="178"/>
      <c r="F30" s="178"/>
      <c r="G30" s="178"/>
      <c r="H30" s="178"/>
    </row>
    <row r="31" spans="1:8" outlineLevel="1" x14ac:dyDescent="0.25">
      <c r="A31" s="178"/>
      <c r="B31" s="178"/>
      <c r="C31" s="178"/>
      <c r="D31" s="178"/>
      <c r="E31" s="178"/>
      <c r="F31" s="178"/>
      <c r="G31" s="178"/>
      <c r="H31" s="178"/>
    </row>
    <row r="32" spans="1:8" ht="21" outlineLevel="1" x14ac:dyDescent="0.35">
      <c r="A32" s="170" t="s">
        <v>63</v>
      </c>
      <c r="B32" s="170"/>
      <c r="C32" s="170"/>
      <c r="D32" s="170"/>
      <c r="E32" s="170"/>
      <c r="F32" s="170"/>
      <c r="G32" s="170"/>
      <c r="H32" s="170"/>
    </row>
    <row r="33" spans="1:8" outlineLevel="1" x14ac:dyDescent="0.25">
      <c r="A33" s="175" t="str">
        <f>IF(D33="nej","forklar hvorfor --&gt;","")</f>
        <v/>
      </c>
      <c r="B33" s="175"/>
      <c r="C33" s="175"/>
      <c r="D33" s="175"/>
      <c r="E33" s="175"/>
      <c r="F33" s="175"/>
      <c r="G33" s="175"/>
      <c r="H33" s="175"/>
    </row>
    <row r="34" spans="1:8" ht="63" outlineLevel="1" x14ac:dyDescent="0.25">
      <c r="A34" s="87" t="s">
        <v>64</v>
      </c>
      <c r="B34" s="87" t="s">
        <v>65</v>
      </c>
      <c r="C34" s="88" t="s">
        <v>66</v>
      </c>
      <c r="D34" s="94" t="s">
        <v>67</v>
      </c>
      <c r="E34" s="94" t="s">
        <v>68</v>
      </c>
      <c r="F34" s="88" t="s">
        <v>69</v>
      </c>
      <c r="G34" s="129"/>
      <c r="H34" s="87" t="s">
        <v>70</v>
      </c>
    </row>
    <row r="35" spans="1:8" ht="18.75" outlineLevel="1" x14ac:dyDescent="0.3">
      <c r="A35" s="77" t="str">
        <f>'DGNB Master'!B6</f>
        <v>PRO1.5</v>
      </c>
      <c r="B35" s="36" t="str">
        <f>'DGNB Master'!C6</f>
        <v>Vejledning om vedligehold og brug af bygninger</v>
      </c>
      <c r="C35" s="36">
        <f>IF(D36="ja",C36,"0")+IF(D37="ja",C37,"0")</f>
        <v>0</v>
      </c>
      <c r="D35" s="35"/>
      <c r="E35" s="39"/>
      <c r="F35" s="39"/>
      <c r="G35" s="39" t="str">
        <f t="shared" ref="G35:G37" si="0">IF(D35="nej","forklar hvorfor --&gt;","")</f>
        <v/>
      </c>
      <c r="H35" s="40"/>
    </row>
    <row r="36" spans="1:8" outlineLevel="2" x14ac:dyDescent="0.25">
      <c r="A36" s="78" t="str">
        <f>'DGNB Master'!B7</f>
        <v xml:space="preserve">Indikator 1 </v>
      </c>
      <c r="B36" s="34" t="str">
        <f>'DGNB Master'!D7</f>
        <v>Vejledning om vedligehold, inspektion og drift</v>
      </c>
      <c r="C36" s="35">
        <f>'DGNB Master'!E7</f>
        <v>30</v>
      </c>
      <c r="D36" s="35"/>
      <c r="E36" s="39"/>
      <c r="F36" s="39"/>
      <c r="G36" s="39" t="str">
        <f t="shared" si="0"/>
        <v/>
      </c>
      <c r="H36" s="40"/>
    </row>
    <row r="37" spans="1:8" ht="30" outlineLevel="2" x14ac:dyDescent="0.25">
      <c r="A37" s="36" t="str">
        <f>'DGNB Master'!B8</f>
        <v xml:space="preserve">Indikator 2 </v>
      </c>
      <c r="B37" s="34" t="str">
        <f>'DGNB Master'!D8</f>
        <v>Opdatering af tegningsmateriale, skemaer, beregninger og anden dokumentation, som udført</v>
      </c>
      <c r="C37" s="35">
        <f>'DGNB Master'!E8</f>
        <v>30</v>
      </c>
      <c r="D37" s="35"/>
      <c r="E37" s="39"/>
      <c r="F37" s="39"/>
      <c r="G37" s="39" t="str">
        <f t="shared" si="0"/>
        <v/>
      </c>
      <c r="H37" s="40"/>
    </row>
    <row r="38" spans="1:8" outlineLevel="2" x14ac:dyDescent="0.25">
      <c r="A38" s="204"/>
      <c r="B38" s="205"/>
      <c r="C38" s="205"/>
      <c r="D38" s="205"/>
      <c r="E38" s="205"/>
      <c r="F38" s="205"/>
      <c r="G38" s="205"/>
      <c r="H38" s="206"/>
    </row>
    <row r="39" spans="1:8" ht="63" outlineLevel="2" x14ac:dyDescent="0.25">
      <c r="A39" s="87" t="s">
        <v>64</v>
      </c>
      <c r="B39" s="87" t="s">
        <v>65</v>
      </c>
      <c r="C39" s="88" t="s">
        <v>66</v>
      </c>
      <c r="D39" s="94" t="s">
        <v>67</v>
      </c>
      <c r="E39" s="94" t="s">
        <v>68</v>
      </c>
      <c r="F39" s="88" t="s">
        <v>69</v>
      </c>
      <c r="G39" s="129"/>
      <c r="H39" s="87" t="s">
        <v>70</v>
      </c>
    </row>
    <row r="40" spans="1:8" ht="18.75" outlineLevel="1" x14ac:dyDescent="0.25">
      <c r="A40" s="79" t="str">
        <f>'DGNB Master'!B9</f>
        <v xml:space="preserve">PRO2.3 </v>
      </c>
      <c r="B40" s="80" t="str">
        <f>'DGNB Master'!C9</f>
        <v>Commissioning – energi- og vandforbrug</v>
      </c>
      <c r="C40" s="84" t="str">
        <f>IF(D41="ja",C41,"0")</f>
        <v>0</v>
      </c>
      <c r="D40" s="35"/>
      <c r="E40" s="39"/>
      <c r="F40" s="39"/>
      <c r="G40" s="39" t="str">
        <f t="shared" ref="G40:G44" si="1">IF(D40="nej","forklar hvorfor --&gt;","")</f>
        <v/>
      </c>
      <c r="H40" s="40"/>
    </row>
    <row r="41" spans="1:8" outlineLevel="2" x14ac:dyDescent="0.25">
      <c r="A41" s="36" t="str">
        <f>'DGNB Master'!B11</f>
        <v>Indikator 1.1 </v>
      </c>
      <c r="B41" s="34" t="str">
        <f>'DGNB Master'!D11</f>
        <v xml:space="preserve">Udført funktions- og performancetest </v>
      </c>
      <c r="C41" s="35">
        <f>'DGNB Master'!E11</f>
        <v>30</v>
      </c>
      <c r="D41" s="35"/>
      <c r="E41" s="39"/>
      <c r="F41" s="39"/>
      <c r="G41" s="39" t="str">
        <f t="shared" si="1"/>
        <v/>
      </c>
      <c r="H41" s="40"/>
    </row>
    <row r="42" spans="1:8" ht="30" outlineLevel="2" x14ac:dyDescent="0.25">
      <c r="A42" s="36" t="str">
        <f>'DGNB Master'!B14</f>
        <v xml:space="preserve">PRO2.3.KK.1. </v>
      </c>
      <c r="B42" s="34" t="str">
        <f>'DGNB Master'!D14</f>
        <v xml:space="preserve">Etablering af mulighed for måling og overvågning af energiforbrug </v>
      </c>
      <c r="C42" s="35"/>
      <c r="D42" s="35"/>
      <c r="E42" s="39"/>
      <c r="F42" s="39"/>
      <c r="G42" s="39" t="str">
        <f t="shared" si="1"/>
        <v/>
      </c>
      <c r="H42" s="40"/>
    </row>
    <row r="43" spans="1:8" ht="30" outlineLevel="2" x14ac:dyDescent="0.25">
      <c r="A43" s="81" t="str">
        <f>'DGNB Master'!B15</f>
        <v xml:space="preserve">PRO2.3.KK.2. </v>
      </c>
      <c r="B43" s="82" t="str">
        <f>'DGNB Master'!D15</f>
        <v xml:space="preserve">Der skal opsættes individuel måling af el, vand og varme hos hvert lejemål </v>
      </c>
      <c r="C43" s="37"/>
      <c r="D43" s="37"/>
      <c r="E43" s="51"/>
      <c r="F43" s="51"/>
      <c r="G43" s="39" t="str">
        <f t="shared" si="1"/>
        <v/>
      </c>
      <c r="H43" s="41"/>
    </row>
    <row r="44" spans="1:8" ht="30" outlineLevel="2" x14ac:dyDescent="0.25">
      <c r="A44" s="36" t="str">
        <f>'DGNB Master'!B17</f>
        <v xml:space="preserve">PRO2.3.KK.3. </v>
      </c>
      <c r="B44" s="34" t="str">
        <f>'DGNB Master'!D17</f>
        <v xml:space="preserve">Installerede hoved- og bimålere skal være fjernaflæste. </v>
      </c>
      <c r="C44" s="35"/>
      <c r="D44" s="35"/>
      <c r="E44" s="39"/>
      <c r="F44" s="39"/>
      <c r="G44" s="39" t="str">
        <f t="shared" si="1"/>
        <v/>
      </c>
      <c r="H44" s="40"/>
    </row>
    <row r="45" spans="1:8" outlineLevel="2" x14ac:dyDescent="0.25">
      <c r="A45" s="136"/>
      <c r="B45" s="143"/>
      <c r="C45" s="138"/>
      <c r="D45" s="138"/>
      <c r="E45" s="144"/>
      <c r="F45" s="144"/>
      <c r="G45" s="144"/>
      <c r="H45" s="145"/>
    </row>
    <row r="46" spans="1:8" ht="63" outlineLevel="2" x14ac:dyDescent="0.25">
      <c r="A46" s="87" t="s">
        <v>64</v>
      </c>
      <c r="B46" s="87" t="s">
        <v>65</v>
      </c>
      <c r="C46" s="88" t="s">
        <v>66</v>
      </c>
      <c r="D46" s="94" t="s">
        <v>67</v>
      </c>
      <c r="E46" s="88" t="s">
        <v>68</v>
      </c>
      <c r="F46" s="88" t="s">
        <v>69</v>
      </c>
      <c r="G46" s="89"/>
      <c r="H46" s="87" t="s">
        <v>70</v>
      </c>
    </row>
    <row r="47" spans="1:8" ht="30" outlineLevel="2" x14ac:dyDescent="0.25">
      <c r="A47" s="36" t="str">
        <f>'DGNB Master'!C21</f>
        <v>KK.MILJØ.3.1.</v>
      </c>
      <c r="B47" s="83" t="str">
        <f>'DGNB Master'!D21</f>
        <v>Bygninger skal tilsluttes og aftage fjernvarme i fjernvarmedistrikter</v>
      </c>
      <c r="C47" s="35"/>
      <c r="D47" s="24"/>
      <c r="E47" s="56"/>
      <c r="F47" s="56"/>
      <c r="G47" s="33"/>
      <c r="H47" s="57"/>
    </row>
    <row r="48" spans="1:8" outlineLevel="2" x14ac:dyDescent="0.25">
      <c r="A48" s="136"/>
      <c r="B48" s="143"/>
      <c r="C48" s="138"/>
      <c r="D48" s="138"/>
      <c r="E48" s="144"/>
      <c r="F48" s="144"/>
      <c r="G48" s="144"/>
      <c r="H48" s="145"/>
    </row>
    <row r="49" spans="1:8" ht="63" outlineLevel="2" x14ac:dyDescent="0.25">
      <c r="A49" s="87" t="s">
        <v>64</v>
      </c>
      <c r="B49" s="87" t="s">
        <v>65</v>
      </c>
      <c r="C49" s="88" t="s">
        <v>66</v>
      </c>
      <c r="D49" s="94" t="s">
        <v>67</v>
      </c>
      <c r="E49" s="94" t="s">
        <v>68</v>
      </c>
      <c r="F49" s="88" t="s">
        <v>69</v>
      </c>
      <c r="G49" s="129"/>
      <c r="H49" s="87" t="s">
        <v>70</v>
      </c>
    </row>
    <row r="50" spans="1:8" ht="16.5" customHeight="1" outlineLevel="1" x14ac:dyDescent="0.25">
      <c r="A50" s="79" t="str">
        <f>'DGNB Master'!B18</f>
        <v xml:space="preserve">KK.MILJØ.1. </v>
      </c>
      <c r="B50" s="36" t="str">
        <f>'DGNB Master'!C18</f>
        <v>Energioptimering ved renoveringer</v>
      </c>
      <c r="C50" s="36"/>
      <c r="D50" s="35"/>
      <c r="E50" s="39"/>
      <c r="F50" s="39"/>
      <c r="G50" s="39" t="str">
        <f t="shared" ref="G50:G51" si="2">IF(D50="nej","forklar hvorfor --&gt;","")</f>
        <v/>
      </c>
      <c r="H50" s="36"/>
    </row>
    <row r="51" spans="1:8" ht="135" outlineLevel="2" x14ac:dyDescent="0.25">
      <c r="A51" s="36" t="str">
        <f>'DGNB Master'!B19</f>
        <v xml:space="preserve">KK.MILJØ.1.1. </v>
      </c>
      <c r="B51" s="83" t="str">
        <f>'DGNB Master'!D18</f>
        <v xml:space="preserve">1. Bygninger med energimærke B, C og D skal forbedres ét trin.
2. Bygninger med energimærke E skal forbedres til C
3. Bygninger med energimærke F skal forbedres til D
4. Bygninger med energimærke G skal forbedres til D
I implementeringen af målet tages der hensyn til rentabilitet, om bygningsdelen er renoveringsmoden og om den er bevaringsværdig. </v>
      </c>
      <c r="C51" s="36"/>
      <c r="D51" s="35"/>
      <c r="E51" s="39"/>
      <c r="F51" s="39"/>
      <c r="G51" s="39" t="str">
        <f t="shared" si="2"/>
        <v/>
      </c>
      <c r="H51" s="36"/>
    </row>
    <row r="52" spans="1:8" ht="16.5" customHeight="1" outlineLevel="2" x14ac:dyDescent="0.25">
      <c r="A52" s="172"/>
      <c r="B52" s="172"/>
      <c r="C52" s="172"/>
      <c r="D52" s="172"/>
      <c r="E52" s="172"/>
      <c r="F52" s="172"/>
      <c r="G52" s="172"/>
      <c r="H52" s="172"/>
    </row>
    <row r="53" spans="1:8" ht="16.5" customHeight="1" outlineLevel="2" x14ac:dyDescent="0.25">
      <c r="A53" s="173"/>
      <c r="B53" s="173"/>
      <c r="C53" s="173"/>
      <c r="D53" s="173"/>
      <c r="E53" s="173"/>
      <c r="F53" s="173"/>
      <c r="G53" s="173"/>
      <c r="H53" s="173"/>
    </row>
    <row r="54" spans="1:8" s="26" customFormat="1" ht="16.5" customHeight="1" outlineLevel="2" x14ac:dyDescent="0.35">
      <c r="A54" s="170" t="str">
        <f>'DGNB Master'!A23</f>
        <v>Materialer og cirkulær økonomi</v>
      </c>
      <c r="B54" s="170"/>
      <c r="C54" s="170"/>
      <c r="D54" s="170"/>
      <c r="E54" s="170"/>
      <c r="F54" s="170"/>
      <c r="G54" s="170"/>
      <c r="H54" s="170"/>
    </row>
    <row r="55" spans="1:8" ht="16.5" customHeight="1" outlineLevel="2" x14ac:dyDescent="0.25">
      <c r="A55" s="173"/>
      <c r="B55" s="173"/>
      <c r="C55" s="173"/>
      <c r="D55" s="173"/>
      <c r="E55" s="173"/>
      <c r="F55" s="173"/>
      <c r="G55" s="173"/>
      <c r="H55" s="173"/>
    </row>
    <row r="56" spans="1:8" ht="63" outlineLevel="2" x14ac:dyDescent="0.25">
      <c r="A56" s="91" t="s">
        <v>64</v>
      </c>
      <c r="B56" s="91" t="s">
        <v>65</v>
      </c>
      <c r="C56" s="92" t="s">
        <v>66</v>
      </c>
      <c r="D56" s="95" t="s">
        <v>67</v>
      </c>
      <c r="E56" s="95" t="s">
        <v>68</v>
      </c>
      <c r="F56" s="95" t="s">
        <v>69</v>
      </c>
      <c r="G56" s="130"/>
      <c r="H56" s="91" t="s">
        <v>70</v>
      </c>
    </row>
    <row r="57" spans="1:8" ht="18.75" outlineLevel="1" x14ac:dyDescent="0.25">
      <c r="A57" s="79" t="str">
        <f>'DGNB Master'!B23</f>
        <v xml:space="preserve">ENV1.1. </v>
      </c>
      <c r="B57" s="80" t="str">
        <f>'DGNB Master'!C23</f>
        <v>Livscyklusvurdering</v>
      </c>
      <c r="C57" s="93">
        <f>IF(D58="ja",C58,"0")+IF(D59="ja",C59,"0")</f>
        <v>0</v>
      </c>
      <c r="D57" s="35"/>
      <c r="E57" s="39"/>
      <c r="F57" s="39"/>
      <c r="G57" s="39" t="str">
        <f t="shared" ref="G57:G60" si="3">IF(D57="nej","forklar hvorfor --&gt;","")</f>
        <v/>
      </c>
      <c r="H57" s="40"/>
    </row>
    <row r="58" spans="1:8" outlineLevel="2" x14ac:dyDescent="0.25">
      <c r="A58" s="36" t="str">
        <f>'DGNB Master'!B24</f>
        <v xml:space="preserve">indikator 1.1 </v>
      </c>
      <c r="B58" s="34" t="str">
        <f>'DGNB Master'!D24</f>
        <v xml:space="preserve">Integration af LCA i tidlig planlægningsfase: </v>
      </c>
      <c r="C58" s="35">
        <f>'DGNB Master'!E24</f>
        <v>5</v>
      </c>
      <c r="D58" s="35"/>
      <c r="E58" s="39"/>
      <c r="F58" s="39"/>
      <c r="G58" s="39" t="str">
        <f t="shared" si="3"/>
        <v/>
      </c>
      <c r="H58" s="40"/>
    </row>
    <row r="59" spans="1:8" ht="30" outlineLevel="2" x14ac:dyDescent="0.25">
      <c r="A59" s="36" t="str">
        <f>'DGNB Master'!B25</f>
        <v>Indikator 1.2</v>
      </c>
      <c r="B59" s="34" t="str">
        <f>'DGNB Master'!D25</f>
        <v xml:space="preserve">Udførelse af LCA i overensstemmelse med den frivillige bæredygtighedsklasse: </v>
      </c>
      <c r="C59" s="35">
        <f>'DGNB Master'!E25</f>
        <v>10</v>
      </c>
      <c r="D59" s="35"/>
      <c r="E59" s="39"/>
      <c r="F59" s="39"/>
      <c r="G59" s="39" t="str">
        <f t="shared" si="3"/>
        <v/>
      </c>
      <c r="H59" s="40"/>
    </row>
    <row r="60" spans="1:8" ht="30.75" customHeight="1" outlineLevel="2" x14ac:dyDescent="0.25">
      <c r="A60" s="36" t="str">
        <f>'DGNB Master'!B26</f>
        <v>Indikator 2.1</v>
      </c>
      <c r="B60" s="34" t="str">
        <f>'DGNB Master'!D26</f>
        <v xml:space="preserve">Vægtede miljøpåvirkningskategorier for den samlede (færdige) bygning beregnes </v>
      </c>
      <c r="C60" s="39"/>
      <c r="D60" s="35"/>
      <c r="E60" s="39"/>
      <c r="F60" s="39"/>
      <c r="G60" s="39" t="str">
        <f t="shared" si="3"/>
        <v/>
      </c>
      <c r="H60" s="40"/>
    </row>
    <row r="61" spans="1:8" ht="30.75" customHeight="1" outlineLevel="2" x14ac:dyDescent="0.25">
      <c r="A61" s="36" t="str">
        <f>'DGNB Master'!$B$27</f>
        <v xml:space="preserve">Indikator 5 </v>
      </c>
      <c r="B61" s="34" t="str">
        <f>'DGNB Master'!D27</f>
        <v>Køling uden halogenerede/delvist halogenerede kølemidler</v>
      </c>
      <c r="C61" s="127">
        <f>'DGNB Master'!E27</f>
        <v>5</v>
      </c>
      <c r="D61" s="35"/>
      <c r="E61" s="39"/>
      <c r="F61" s="39"/>
      <c r="G61" s="39"/>
      <c r="H61" s="40"/>
    </row>
    <row r="62" spans="1:8" outlineLevel="2" x14ac:dyDescent="0.25">
      <c r="A62" s="201" t="str">
        <f>IF(D62="nej","forklar hvorfor --&gt;","")</f>
        <v/>
      </c>
      <c r="B62" s="202"/>
      <c r="C62" s="202"/>
      <c r="D62" s="202"/>
      <c r="E62" s="202"/>
      <c r="F62" s="202"/>
      <c r="G62" s="202"/>
      <c r="H62" s="203"/>
    </row>
    <row r="63" spans="1:8" ht="63" outlineLevel="2" x14ac:dyDescent="0.25">
      <c r="A63" s="91" t="s">
        <v>64</v>
      </c>
      <c r="B63" s="91" t="s">
        <v>65</v>
      </c>
      <c r="C63" s="92" t="s">
        <v>66</v>
      </c>
      <c r="D63" s="95" t="s">
        <v>67</v>
      </c>
      <c r="E63" s="95" t="s">
        <v>68</v>
      </c>
      <c r="F63" s="95" t="s">
        <v>69</v>
      </c>
      <c r="G63" s="130"/>
      <c r="H63" s="91" t="s">
        <v>70</v>
      </c>
    </row>
    <row r="64" spans="1:8" ht="18.75" outlineLevel="1" x14ac:dyDescent="0.25">
      <c r="A64" s="79" t="str">
        <f>'DGNB Master'!B29</f>
        <v xml:space="preserve">ENV1.2. </v>
      </c>
      <c r="B64" s="80" t="str">
        <f>'DGNB Master'!C29</f>
        <v>Miljøfarlige stoffer</v>
      </c>
      <c r="C64" s="118" t="str">
        <f>IF(D65="ja",C65,"0")</f>
        <v>0</v>
      </c>
      <c r="D64" s="35"/>
      <c r="E64" s="39"/>
      <c r="F64" s="39"/>
      <c r="G64" s="39" t="str">
        <f t="shared" ref="G64:G66" si="4">IF(D64="nej","forklar hvorfor --&gt;","")</f>
        <v/>
      </c>
      <c r="H64" s="40"/>
    </row>
    <row r="65" spans="1:8" ht="30.75" customHeight="1" outlineLevel="2" x14ac:dyDescent="0.25">
      <c r="A65" s="36" t="str">
        <f>'DGNB Master'!B30</f>
        <v xml:space="preserve">Indikator 1.1. </v>
      </c>
      <c r="B65" s="34" t="str">
        <f>'DGNB Master'!D30</f>
        <v>Vægtet opfyldelse af kvalitetstrin i henhold til "Bilaget til skadelig kemi"</v>
      </c>
      <c r="C65" s="127">
        <f>'DGNB Master'!E30</f>
        <v>80</v>
      </c>
      <c r="D65" s="35"/>
      <c r="E65" s="39"/>
      <c r="F65" s="39"/>
      <c r="G65" s="39" t="str">
        <f t="shared" si="4"/>
        <v/>
      </c>
      <c r="H65" s="40"/>
    </row>
    <row r="66" spans="1:8" ht="30.75" customHeight="1" outlineLevel="2" x14ac:dyDescent="0.25">
      <c r="A66" s="36" t="str">
        <f>'DGNB Master'!B39</f>
        <v>ENV1.2.KK.5.</v>
      </c>
      <c r="B66" s="34" t="str">
        <f>'DGNB Master'!D39</f>
        <v>Jf. ”bilag til skadelig kemi (nr. 34, kvalitetstrin 4)” må der ikke anvendes tungmetaller på tage mv.</v>
      </c>
      <c r="C66" s="127"/>
      <c r="D66" s="35"/>
      <c r="E66" s="39"/>
      <c r="F66" s="39"/>
      <c r="G66" s="39" t="str">
        <f t="shared" si="4"/>
        <v/>
      </c>
      <c r="H66" s="40"/>
    </row>
    <row r="67" spans="1:8" outlineLevel="2" x14ac:dyDescent="0.25">
      <c r="A67" s="201"/>
      <c r="B67" s="202"/>
      <c r="C67" s="202"/>
      <c r="D67" s="202"/>
      <c r="E67" s="202"/>
      <c r="F67" s="202"/>
      <c r="G67" s="202"/>
      <c r="H67" s="203"/>
    </row>
    <row r="68" spans="1:8" ht="63" outlineLevel="2" x14ac:dyDescent="0.25">
      <c r="A68" s="91" t="s">
        <v>64</v>
      </c>
      <c r="B68" s="91" t="s">
        <v>65</v>
      </c>
      <c r="C68" s="92" t="s">
        <v>66</v>
      </c>
      <c r="D68" s="95" t="s">
        <v>67</v>
      </c>
      <c r="E68" s="95" t="s">
        <v>68</v>
      </c>
      <c r="F68" s="95" t="s">
        <v>69</v>
      </c>
      <c r="G68" s="130"/>
      <c r="H68" s="91" t="s">
        <v>70</v>
      </c>
    </row>
    <row r="69" spans="1:8" ht="18.75" outlineLevel="1" x14ac:dyDescent="0.25">
      <c r="A69" s="79" t="str">
        <f>'DGNB Master'!B42</f>
        <v>ENV1.3.</v>
      </c>
      <c r="B69" s="80" t="str">
        <f>'DGNB Master'!C42</f>
        <v>Ansvarsbevidst ressourceindvinding - træ</v>
      </c>
      <c r="C69" s="84" t="str">
        <f>IF(D70="ja",C70,"0")</f>
        <v>0</v>
      </c>
      <c r="D69" s="35"/>
      <c r="E69" s="39"/>
      <c r="F69" s="39"/>
      <c r="G69" s="39" t="str">
        <f t="shared" ref="G69:G70" si="5">IF(D69="nej","forklar hvorfor --&gt;","")</f>
        <v/>
      </c>
      <c r="H69" s="40"/>
    </row>
    <row r="70" spans="1:8" outlineLevel="2" x14ac:dyDescent="0.25">
      <c r="A70" s="36" t="str">
        <f>'DGNB Master'!B43</f>
        <v xml:space="preserve">Indikator 1.1. </v>
      </c>
      <c r="B70" s="34" t="str">
        <f>'DGNB Master'!D43</f>
        <v xml:space="preserve">Træ fra dokumenteret ansvarlig skovdrift: </v>
      </c>
      <c r="C70" s="35">
        <f>'DGNB Master'!E43</f>
        <v>50</v>
      </c>
      <c r="D70" s="35"/>
      <c r="E70" s="39"/>
      <c r="F70" s="39"/>
      <c r="G70" s="39" t="str">
        <f t="shared" si="5"/>
        <v/>
      </c>
      <c r="H70" s="40"/>
    </row>
    <row r="71" spans="1:8" outlineLevel="2" x14ac:dyDescent="0.25">
      <c r="A71" s="48"/>
      <c r="B71" s="155"/>
      <c r="C71" s="114"/>
      <c r="D71" s="114"/>
      <c r="E71" s="156"/>
      <c r="F71" s="156"/>
      <c r="G71" s="156"/>
      <c r="H71" s="157"/>
    </row>
    <row r="72" spans="1:8" ht="63" outlineLevel="2" x14ac:dyDescent="0.25">
      <c r="A72" s="91" t="s">
        <v>64</v>
      </c>
      <c r="B72" s="91" t="s">
        <v>65</v>
      </c>
      <c r="C72" s="92" t="s">
        <v>66</v>
      </c>
      <c r="D72" s="95" t="s">
        <v>67</v>
      </c>
      <c r="E72" s="95" t="s">
        <v>68</v>
      </c>
      <c r="F72" s="95" t="s">
        <v>69</v>
      </c>
      <c r="G72" s="130"/>
      <c r="H72" s="91" t="s">
        <v>70</v>
      </c>
    </row>
    <row r="73" spans="1:8" ht="18.75" outlineLevel="2" x14ac:dyDescent="0.25">
      <c r="A73" s="79" t="str">
        <f>'DGNB Master'!$B$45</f>
        <v xml:space="preserve">ECO2.1. </v>
      </c>
      <c r="B73" s="80" t="str">
        <f>'DGNB Master'!$C$45</f>
        <v>Fleksibilitet og tilpasningsevne</v>
      </c>
      <c r="C73" s="84" t="str">
        <f>IF(D74="ja",C74,"0")</f>
        <v>0</v>
      </c>
      <c r="D73" s="35"/>
      <c r="E73" s="39"/>
      <c r="F73" s="39"/>
      <c r="G73" s="39" t="str">
        <f t="shared" ref="G73" si="6">IF(D73="nej","forklar hvorfor --&gt;","")</f>
        <v/>
      </c>
      <c r="H73" s="40"/>
    </row>
    <row r="74" spans="1:8" ht="45" outlineLevel="2" x14ac:dyDescent="0.25">
      <c r="A74" s="36" t="str">
        <f>'DGNB Master'!B46</f>
        <v>Indikator 6.1.</v>
      </c>
      <c r="B74" s="34" t="str">
        <f>'DGNB Master'!D46</f>
        <v xml:space="preserve"> Fleksibilitet i den bærende konstruktion: 
- Indervægge er som oftest ikke bærende.
- Ikke bærende facader.</v>
      </c>
      <c r="C74" s="84"/>
      <c r="D74" s="35"/>
      <c r="E74" s="39"/>
      <c r="F74" s="39"/>
      <c r="G74" s="39"/>
      <c r="H74" s="40"/>
    </row>
    <row r="75" spans="1:8" outlineLevel="2" x14ac:dyDescent="0.25">
      <c r="A75" s="36" t="str">
        <f>'DGNB Master'!B47</f>
        <v>Indikator 7</v>
      </c>
      <c r="B75" s="34" t="str">
        <f>'DGNB Master'!D47</f>
        <v>Tekniske installationer</v>
      </c>
      <c r="C75" s="84"/>
      <c r="D75" s="35"/>
      <c r="E75" s="39"/>
      <c r="F75" s="39"/>
      <c r="G75" s="39"/>
      <c r="H75" s="40"/>
    </row>
    <row r="76" spans="1:8" outlineLevel="2" x14ac:dyDescent="0.25">
      <c r="A76" s="201" t="str">
        <f>IF(D76="nej","forklar hvorfor --&gt;","")</f>
        <v/>
      </c>
      <c r="B76" s="202"/>
      <c r="C76" s="202"/>
      <c r="D76" s="202"/>
      <c r="E76" s="202"/>
      <c r="F76" s="202"/>
      <c r="G76" s="202"/>
      <c r="H76" s="203"/>
    </row>
    <row r="77" spans="1:8" ht="63" outlineLevel="2" x14ac:dyDescent="0.25">
      <c r="A77" s="91" t="s">
        <v>64</v>
      </c>
      <c r="B77" s="91" t="s">
        <v>65</v>
      </c>
      <c r="C77" s="92" t="s">
        <v>66</v>
      </c>
      <c r="D77" s="95" t="s">
        <v>67</v>
      </c>
      <c r="E77" s="95" t="s">
        <v>68</v>
      </c>
      <c r="F77" s="95" t="s">
        <v>69</v>
      </c>
      <c r="G77" s="130"/>
      <c r="H77" s="91" t="s">
        <v>70</v>
      </c>
    </row>
    <row r="78" spans="1:8" ht="18.75" outlineLevel="1" x14ac:dyDescent="0.25">
      <c r="A78" s="79" t="str">
        <f>'DGNB Master'!B49</f>
        <v>TEC1.5.</v>
      </c>
      <c r="B78" s="80" t="str">
        <f>'DGNB Master'!C49</f>
        <v xml:space="preserve">Design for vedligehold og rengøring </v>
      </c>
      <c r="C78" s="35"/>
      <c r="D78" s="35"/>
      <c r="E78" s="39"/>
      <c r="F78" s="39"/>
      <c r="G78" s="39" t="str">
        <f t="shared" ref="G78:G79" si="7">IF(D78="nej","forklar hvorfor --&gt;","")</f>
        <v/>
      </c>
      <c r="H78" s="34"/>
    </row>
    <row r="79" spans="1:8" ht="28.9" customHeight="1" outlineLevel="2" x14ac:dyDescent="0.25">
      <c r="A79" s="36"/>
      <c r="B79" s="34" t="str">
        <f>'DGNB Master'!D49</f>
        <v>Bygherre vælger selv, hvilke indsatser der arbejdes med.</v>
      </c>
      <c r="C79" s="35"/>
      <c r="D79" s="35"/>
      <c r="E79" s="39"/>
      <c r="F79" s="39"/>
      <c r="G79" s="39" t="str">
        <f t="shared" si="7"/>
        <v/>
      </c>
      <c r="H79" s="34"/>
    </row>
    <row r="80" spans="1:8" outlineLevel="2" x14ac:dyDescent="0.25">
      <c r="A80" s="177" t="str">
        <f>IF(D80="nej","forklar hvorfor --&gt;","")</f>
        <v/>
      </c>
      <c r="B80" s="177"/>
      <c r="C80" s="177"/>
      <c r="D80" s="177"/>
      <c r="E80" s="177"/>
      <c r="F80" s="177"/>
      <c r="G80" s="177"/>
      <c r="H80" s="177"/>
    </row>
    <row r="81" spans="1:8" outlineLevel="2" x14ac:dyDescent="0.25">
      <c r="A81" s="178"/>
      <c r="B81" s="178"/>
      <c r="C81" s="178"/>
      <c r="D81" s="178"/>
      <c r="E81" s="178"/>
      <c r="F81" s="178"/>
      <c r="G81" s="178"/>
      <c r="H81" s="178"/>
    </row>
    <row r="82" spans="1:8" ht="21" outlineLevel="2" x14ac:dyDescent="0.35">
      <c r="A82" s="170" t="str">
        <f>'DGNB Master'!A56</f>
        <v>Regnvand og bynatur</v>
      </c>
      <c r="B82" s="170"/>
      <c r="C82" s="170"/>
      <c r="D82" s="170"/>
      <c r="E82" s="170"/>
      <c r="F82" s="170"/>
      <c r="G82" s="170"/>
      <c r="H82" s="170"/>
    </row>
    <row r="83" spans="1:8" outlineLevel="2" x14ac:dyDescent="0.25">
      <c r="A83" s="175" t="str">
        <f>IF(D83="nej","forklar hvorfor --&gt;","")</f>
        <v/>
      </c>
      <c r="B83" s="175"/>
      <c r="C83" s="175"/>
      <c r="D83" s="175"/>
      <c r="E83" s="175"/>
      <c r="F83" s="175"/>
      <c r="G83" s="175"/>
      <c r="H83" s="175"/>
    </row>
    <row r="84" spans="1:8" ht="63" outlineLevel="2" x14ac:dyDescent="0.25">
      <c r="A84" s="74" t="s">
        <v>64</v>
      </c>
      <c r="B84" s="74" t="s">
        <v>65</v>
      </c>
      <c r="C84" s="75" t="s">
        <v>66</v>
      </c>
      <c r="D84" s="98" t="s">
        <v>67</v>
      </c>
      <c r="E84" s="98" t="s">
        <v>68</v>
      </c>
      <c r="F84" s="98" t="s">
        <v>69</v>
      </c>
      <c r="G84" s="131"/>
      <c r="H84" s="74" t="s">
        <v>70</v>
      </c>
    </row>
    <row r="85" spans="1:8" ht="30" outlineLevel="1" x14ac:dyDescent="0.25">
      <c r="A85" s="79" t="str">
        <f>'DGNB Master'!B56</f>
        <v xml:space="preserve">ENV2.2. </v>
      </c>
      <c r="B85" s="97" t="s">
        <v>72</v>
      </c>
      <c r="C85" s="36">
        <f>IF(D86="ja",C86,"0")+IF(D87="ja",C87,"0")+IF(D88="ja",C88,"0")</f>
        <v>0</v>
      </c>
      <c r="D85" s="35"/>
      <c r="E85" s="39"/>
      <c r="F85" s="39"/>
      <c r="G85" s="39" t="str">
        <f t="shared" ref="G85:G89" si="8">IF(D85="nej","forklar hvorfor --&gt;","")</f>
        <v/>
      </c>
      <c r="H85" s="34"/>
    </row>
    <row r="86" spans="1:8" outlineLevel="2" x14ac:dyDescent="0.25">
      <c r="A86" s="36" t="str">
        <f>'DGNB Master'!B57</f>
        <v xml:space="preserve">Indikator 1.1. </v>
      </c>
      <c r="B86" s="34" t="str">
        <f>'DGNB Master'!D57</f>
        <v>Vandforbrugsværdien:</v>
      </c>
      <c r="C86" s="35">
        <f>'DGNB Master'!E57</f>
        <v>90</v>
      </c>
      <c r="D86" s="35"/>
      <c r="E86" s="39"/>
      <c r="F86" s="39"/>
      <c r="G86" s="39" t="str">
        <f t="shared" si="8"/>
        <v/>
      </c>
      <c r="H86" s="34"/>
    </row>
    <row r="87" spans="1:8" ht="30" outlineLevel="2" x14ac:dyDescent="0.25">
      <c r="A87" s="36" t="str">
        <f>'DGNB Master'!B62</f>
        <v>Indikator 2.1.1.</v>
      </c>
      <c r="B87" s="34" t="str">
        <f>'DGNB Master'!D62</f>
        <v xml:space="preserve">Der er ikke behov for vanding af udearealer med drikkevand: </v>
      </c>
      <c r="C87" s="35">
        <f>'DGNB Master'!E62</f>
        <v>5</v>
      </c>
      <c r="D87" s="35"/>
      <c r="E87" s="39"/>
      <c r="F87" s="39"/>
      <c r="G87" s="39" t="str">
        <f t="shared" si="8"/>
        <v/>
      </c>
      <c r="H87" s="34"/>
    </row>
    <row r="88" spans="1:8" ht="30" outlineLevel="2" x14ac:dyDescent="0.25">
      <c r="A88" s="36" t="str">
        <f>'DGNB Master'!B63</f>
        <v>Indikator 2.2.2.</v>
      </c>
      <c r="B88" s="34" t="str">
        <f>'DGNB Master'!D63</f>
        <v xml:space="preserve">Udearealer inkluderer elementer til tilbageholdelse af regnvand: </v>
      </c>
      <c r="C88" s="35">
        <f>'DGNB Master'!E63</f>
        <v>5</v>
      </c>
      <c r="D88" s="35"/>
      <c r="E88" s="39"/>
      <c r="F88" s="39"/>
      <c r="G88" s="39" t="str">
        <f t="shared" si="8"/>
        <v/>
      </c>
      <c r="H88" s="34"/>
    </row>
    <row r="89" spans="1:8" ht="45" customHeight="1" outlineLevel="2" x14ac:dyDescent="0.25">
      <c r="A89" s="36" t="str">
        <f>'DGNB Master'!B58</f>
        <v>ENV2.2.KK.1.</v>
      </c>
      <c r="B89" s="34" t="str">
        <f>'DGNB Master'!D58</f>
        <v xml:space="preserve">Der skal arbejdes med opsamling og anvendelse af regnvand, lokal afledning af regnvand (LAR) eller tilbageholdelse af regnvand på tage. </v>
      </c>
      <c r="C89" s="35"/>
      <c r="D89" s="35"/>
      <c r="E89" s="39"/>
      <c r="F89" s="39"/>
      <c r="G89" s="39" t="str">
        <f t="shared" si="8"/>
        <v/>
      </c>
      <c r="H89" s="34"/>
    </row>
    <row r="90" spans="1:8" outlineLevel="2" x14ac:dyDescent="0.25">
      <c r="A90" s="178" t="str">
        <f>IF(D90="nej","forklar hvorfor --&gt;","")</f>
        <v/>
      </c>
      <c r="B90" s="178"/>
      <c r="C90" s="178"/>
      <c r="D90" s="178"/>
      <c r="E90" s="178"/>
      <c r="F90" s="178"/>
      <c r="G90" s="178"/>
      <c r="H90" s="178"/>
    </row>
    <row r="91" spans="1:8" ht="63" outlineLevel="2" x14ac:dyDescent="0.25">
      <c r="A91" s="74" t="s">
        <v>64</v>
      </c>
      <c r="B91" s="74" t="s">
        <v>65</v>
      </c>
      <c r="C91" s="75" t="s">
        <v>66</v>
      </c>
      <c r="D91" s="98" t="s">
        <v>67</v>
      </c>
      <c r="E91" s="98" t="s">
        <v>68</v>
      </c>
      <c r="F91" s="98" t="s">
        <v>69</v>
      </c>
      <c r="G91" s="131"/>
      <c r="H91" s="74" t="s">
        <v>70</v>
      </c>
    </row>
    <row r="92" spans="1:8" ht="18.75" outlineLevel="1" x14ac:dyDescent="0.25">
      <c r="A92" s="79" t="str">
        <f>'DGNB Master'!B64</f>
        <v>ENV2.4.</v>
      </c>
      <c r="B92" s="99" t="str">
        <f>'DGNB Master'!C64</f>
        <v>Biodiversitet på matriklen - bynatur</v>
      </c>
      <c r="C92" s="84" t="str">
        <f>IF(D93="ja",C93,"0")</f>
        <v>0</v>
      </c>
      <c r="D92" s="35"/>
      <c r="E92" s="39"/>
      <c r="F92" s="39"/>
      <c r="G92" s="39" t="str">
        <f t="shared" ref="G92:G93" si="9">IF(D92="nej","forklar hvorfor --&gt;","")</f>
        <v/>
      </c>
      <c r="H92" s="34"/>
    </row>
    <row r="93" spans="1:8" ht="45" outlineLevel="2" x14ac:dyDescent="0.25">
      <c r="A93" s="36" t="str">
        <f>'DGNB Master'!B66</f>
        <v xml:space="preserve">Indikator 3.3 </v>
      </c>
      <c r="B93" s="34" t="str">
        <f>'DGNB Master'!D66</f>
        <v>Der udføres tiltag svarende til minimum 50 point samlet i kriterie ENV2.4 og herunder skal der opnås 5 point i indikator 3. 3 for at undgå invasive plantearter</v>
      </c>
      <c r="C93" s="35">
        <f>'DGNB Master'!E66</f>
        <v>50</v>
      </c>
      <c r="D93" s="35"/>
      <c r="E93" s="39"/>
      <c r="F93" s="39"/>
      <c r="G93" s="39" t="str">
        <f t="shared" si="9"/>
        <v/>
      </c>
      <c r="H93" s="34"/>
    </row>
    <row r="94" spans="1:8" outlineLevel="2" x14ac:dyDescent="0.25">
      <c r="A94" s="178" t="str">
        <f>IF(D94="nej","forklar hvorfor --&gt;","")</f>
        <v/>
      </c>
      <c r="B94" s="178"/>
      <c r="C94" s="178"/>
      <c r="D94" s="178"/>
      <c r="E94" s="178"/>
      <c r="F94" s="178"/>
      <c r="G94" s="178"/>
      <c r="H94" s="178"/>
    </row>
    <row r="95" spans="1:8" ht="63" outlineLevel="2" x14ac:dyDescent="0.25">
      <c r="A95" s="74" t="s">
        <v>64</v>
      </c>
      <c r="B95" s="74" t="s">
        <v>65</v>
      </c>
      <c r="C95" s="75" t="s">
        <v>66</v>
      </c>
      <c r="D95" s="98" t="s">
        <v>67</v>
      </c>
      <c r="E95" s="98" t="s">
        <v>68</v>
      </c>
      <c r="F95" s="98" t="s">
        <v>69</v>
      </c>
      <c r="G95" s="131"/>
      <c r="H95" s="74" t="s">
        <v>70</v>
      </c>
    </row>
    <row r="96" spans="1:8" ht="18.75" outlineLevel="1" x14ac:dyDescent="0.25">
      <c r="A96" s="79" t="str">
        <f>'DGNB Master'!B68</f>
        <v xml:space="preserve">SITE1.1. </v>
      </c>
      <c r="B96" s="99" t="str">
        <f>'DGNB Master'!C68</f>
        <v>Lokalmiljø - Skybrudssikring</v>
      </c>
      <c r="C96" s="36">
        <f>IF(D98="ja",C98,"0")+IF(D99="ja",C99,"0")</f>
        <v>0</v>
      </c>
      <c r="D96" s="35"/>
      <c r="E96" s="39"/>
      <c r="F96" s="39"/>
      <c r="G96" s="39" t="str">
        <f t="shared" ref="G96:G99" si="10">IF(D96="nej","forklar hvorfor --&gt;","")</f>
        <v/>
      </c>
      <c r="H96" s="34"/>
    </row>
    <row r="97" spans="1:8" ht="30" outlineLevel="2" x14ac:dyDescent="0.25">
      <c r="A97" s="36" t="str">
        <f>'DGNB Master'!B69</f>
        <v xml:space="preserve">Indikator 3.1. </v>
      </c>
      <c r="B97" s="34" t="str">
        <f>'DGNB Master'!D69</f>
        <v>Risikograd ved skybrud – skal vurderes og pointsættes</v>
      </c>
      <c r="C97" s="35"/>
      <c r="D97" s="35"/>
      <c r="E97" s="39"/>
      <c r="F97" s="39"/>
      <c r="G97" s="39" t="str">
        <f t="shared" si="10"/>
        <v/>
      </c>
      <c r="H97" s="34"/>
    </row>
    <row r="98" spans="1:8" ht="30" outlineLevel="2" x14ac:dyDescent="0.25">
      <c r="A98" s="36" t="str">
        <f>'DGNB Master'!B70</f>
        <v>Indikator 3.3.1.</v>
      </c>
      <c r="B98" s="34" t="str">
        <f>'DGNB Master'!D70</f>
        <v>Der er foretaget en risikoanalyse af bygningen (gælder kun bluespots):</v>
      </c>
      <c r="C98" s="35">
        <f>'DGNB Master'!E70</f>
        <v>2.5</v>
      </c>
      <c r="D98" s="35"/>
      <c r="E98" s="39"/>
      <c r="F98" s="39"/>
      <c r="G98" s="39" t="str">
        <f t="shared" si="10"/>
        <v/>
      </c>
      <c r="H98" s="34"/>
    </row>
    <row r="99" spans="1:8" ht="60" outlineLevel="2" x14ac:dyDescent="0.25">
      <c r="A99" s="36" t="str">
        <f>'DGNB Master'!B71</f>
        <v>Indikator 3.3.2</v>
      </c>
      <c r="B99" s="34" t="str">
        <f>'DGNB Master'!D71</f>
        <v>Der er implementeret tiltag der væsentligt reducerer risiko for oversvømmelse af bygning eller væsentligt reducerer risiko for bygningsskade og anden materiel skade ved oversvømmelser (gælder kun bluespots):</v>
      </c>
      <c r="C99" s="35">
        <f>'DGNB Master'!E71</f>
        <v>7.5</v>
      </c>
      <c r="D99" s="35"/>
      <c r="E99" s="39"/>
      <c r="F99" s="39"/>
      <c r="G99" s="39" t="str">
        <f t="shared" si="10"/>
        <v/>
      </c>
      <c r="H99" s="34"/>
    </row>
    <row r="100" spans="1:8" outlineLevel="2" x14ac:dyDescent="0.25">
      <c r="A100" s="172"/>
      <c r="B100" s="172"/>
      <c r="C100" s="172"/>
      <c r="D100" s="172"/>
      <c r="E100" s="172"/>
      <c r="F100" s="172"/>
      <c r="G100" s="172"/>
      <c r="H100" s="172"/>
    </row>
    <row r="101" spans="1:8" outlineLevel="2" x14ac:dyDescent="0.25">
      <c r="A101" s="173"/>
      <c r="B101" s="173"/>
      <c r="C101" s="173"/>
      <c r="D101" s="173"/>
      <c r="E101" s="173"/>
      <c r="F101" s="173"/>
      <c r="G101" s="173"/>
      <c r="H101" s="173"/>
    </row>
    <row r="102" spans="1:8" ht="21" outlineLevel="2" x14ac:dyDescent="0.35">
      <c r="A102" s="170" t="str">
        <f>'DGNB Master'!A72</f>
        <v>Sortering til ressource</v>
      </c>
      <c r="B102" s="170"/>
      <c r="C102" s="170"/>
      <c r="D102" s="170"/>
      <c r="E102" s="170"/>
      <c r="F102" s="170"/>
      <c r="G102" s="170"/>
      <c r="H102" s="170"/>
    </row>
    <row r="103" spans="1:8" ht="21" outlineLevel="2" x14ac:dyDescent="0.35">
      <c r="A103" s="174"/>
      <c r="B103" s="174"/>
      <c r="C103" s="174"/>
      <c r="D103" s="174"/>
      <c r="E103" s="174"/>
      <c r="F103" s="174"/>
      <c r="G103" s="174"/>
      <c r="H103" s="174"/>
    </row>
    <row r="104" spans="1:8" ht="63" outlineLevel="2" x14ac:dyDescent="0.25">
      <c r="A104" s="100" t="s">
        <v>64</v>
      </c>
      <c r="B104" s="100" t="s">
        <v>65</v>
      </c>
      <c r="C104" s="101" t="s">
        <v>66</v>
      </c>
      <c r="D104" s="102" t="s">
        <v>67</v>
      </c>
      <c r="E104" s="102" t="s">
        <v>68</v>
      </c>
      <c r="F104" s="102" t="s">
        <v>69</v>
      </c>
      <c r="G104" s="132"/>
      <c r="H104" s="100" t="s">
        <v>70</v>
      </c>
    </row>
    <row r="105" spans="1:8" ht="18.75" outlineLevel="1" x14ac:dyDescent="0.25">
      <c r="A105" s="79" t="str">
        <f>'DGNB Master'!B72</f>
        <v>PRO2.1.</v>
      </c>
      <c r="B105" s="99" t="str">
        <f>'DGNB Master'!C72</f>
        <v>Byggeplads/byggeproces - byggeaffald</v>
      </c>
      <c r="C105" s="36">
        <f>IF(D106="ja",C106,"0")+IF(D107="ja",C107,"0")+IF(D108="ja",C108,"0")</f>
        <v>0</v>
      </c>
      <c r="D105" s="35"/>
      <c r="E105" s="39"/>
      <c r="F105" s="39"/>
      <c r="G105" s="39" t="str">
        <f t="shared" ref="G105:G111" si="11">IF(D105="nej","forklar hvorfor --&gt;","")</f>
        <v/>
      </c>
      <c r="H105" s="34"/>
    </row>
    <row r="106" spans="1:8" ht="30" outlineLevel="2" x14ac:dyDescent="0.25">
      <c r="A106" s="36" t="str">
        <f>'DGNB Master'!B73</f>
        <v>Indikator 1.1.1.</v>
      </c>
      <c r="B106" s="34" t="str">
        <f>'DGNB Master'!D73</f>
        <v>Der er formuleret et koncept for minimering og sortering af affald på byggepladsen</v>
      </c>
      <c r="C106" s="35">
        <f>'DGNB Master'!E73</f>
        <v>5</v>
      </c>
      <c r="D106" s="35"/>
      <c r="E106" s="39"/>
      <c r="F106" s="39"/>
      <c r="G106" s="39" t="str">
        <f t="shared" si="11"/>
        <v/>
      </c>
      <c r="H106" s="34"/>
    </row>
    <row r="107" spans="1:8" ht="30" outlineLevel="2" x14ac:dyDescent="0.25">
      <c r="A107" s="36" t="str">
        <f>'DGNB Master'!B74</f>
        <v>Indikator 1.2</v>
      </c>
      <c r="B107" s="34" t="str">
        <f>'DGNB Master'!D74</f>
        <v>Informering af deltagere i byggeprocessen på byggepladsen</v>
      </c>
      <c r="C107" s="35">
        <f>'DGNB Master'!E74</f>
        <v>5</v>
      </c>
      <c r="D107" s="35"/>
      <c r="E107" s="39"/>
      <c r="F107" s="39"/>
      <c r="G107" s="39" t="str">
        <f t="shared" si="11"/>
        <v/>
      </c>
      <c r="H107" s="34"/>
    </row>
    <row r="108" spans="1:8" outlineLevel="2" x14ac:dyDescent="0.25">
      <c r="A108" s="36" t="str">
        <f>'DGNB Master'!B75</f>
        <v>Indikator 1.3</v>
      </c>
      <c r="B108" s="34" t="str">
        <f>'DGNB Master'!D75</f>
        <v>Gennemgang af det implementerede arbejde</v>
      </c>
      <c r="C108" s="35">
        <f>'DGNB Master'!E75</f>
        <v>5</v>
      </c>
      <c r="D108" s="35"/>
      <c r="E108" s="39"/>
      <c r="F108" s="39"/>
      <c r="G108" s="39" t="str">
        <f t="shared" si="11"/>
        <v/>
      </c>
      <c r="H108" s="34"/>
    </row>
    <row r="109" spans="1:8" ht="75" customHeight="1" outlineLevel="2" x14ac:dyDescent="0.25">
      <c r="A109" s="36" t="str">
        <f>'DGNB Master'!B77</f>
        <v xml:space="preserve">PRO2.1.KK.2.  </v>
      </c>
      <c r="B109" s="34" t="str">
        <f>'DGNB Master'!D77</f>
        <v xml:space="preserve">Der skal opstilles containere, som er afmærkede med de affaldsfraktioner som fremgår af den lovpligtige anmeldelse til Københavns Kommune. Anmeldelsen skal være vedlagt en ressource- og miljøkortlægning. </v>
      </c>
      <c r="C109" s="35"/>
      <c r="D109" s="35"/>
      <c r="E109" s="39"/>
      <c r="F109" s="39"/>
      <c r="G109" s="39" t="str">
        <f t="shared" si="11"/>
        <v/>
      </c>
      <c r="H109" s="34"/>
    </row>
    <row r="110" spans="1:8" ht="45" customHeight="1" outlineLevel="2" x14ac:dyDescent="0.25">
      <c r="A110" s="36" t="str">
        <f>'DGNB Master'!B78</f>
        <v>PRO2.1.KK.3.</v>
      </c>
      <c r="B110" s="83" t="str">
        <f>'DGNB Master'!D78</f>
        <v xml:space="preserve">	Københavns Kommune har særligt fokus på af PCB og stiller derfor krav om at materialer, som er afrenset for PCB, altid skal kontrolleres ved renhedstest.
</v>
      </c>
      <c r="C110" s="35"/>
      <c r="D110" s="35"/>
      <c r="E110" s="39"/>
      <c r="F110" s="39"/>
      <c r="G110" s="39" t="str">
        <f t="shared" si="11"/>
        <v/>
      </c>
      <c r="H110" s="34"/>
    </row>
    <row r="111" spans="1:8" ht="75" customHeight="1" outlineLevel="2" x14ac:dyDescent="0.25">
      <c r="A111" s="36" t="str">
        <f>'DGNB Master'!B79</f>
        <v>PRO2.1.KK.4.</v>
      </c>
      <c r="B111" s="83" t="str">
        <f>'DGNB Master'!D79</f>
        <v xml:space="preserve">	Københavns Kommune har særligt fokus på, at der ikke cirkulerer genbrugsmaterialer forurenet med miljøfremmede stoffer. Indholdet af miljøfremmede stoffer skal derfor altid indgå i afklaringen af, om fraktionerne er egnet til genbrug og genanvendelse.
</v>
      </c>
      <c r="C111" s="35"/>
      <c r="D111" s="35"/>
      <c r="E111" s="39"/>
      <c r="F111" s="39"/>
      <c r="G111" s="39" t="str">
        <f t="shared" si="11"/>
        <v/>
      </c>
      <c r="H111" s="34"/>
    </row>
    <row r="112" spans="1:8" outlineLevel="2" x14ac:dyDescent="0.25">
      <c r="A112" s="177" t="str">
        <f>IF(D112="nej","forklar hvorfor --&gt;","")</f>
        <v/>
      </c>
      <c r="B112" s="177"/>
      <c r="C112" s="177"/>
      <c r="D112" s="177"/>
      <c r="E112" s="177"/>
      <c r="F112" s="177"/>
      <c r="G112" s="177"/>
      <c r="H112" s="177"/>
    </row>
    <row r="113" spans="1:8" ht="63" outlineLevel="2" x14ac:dyDescent="0.25">
      <c r="A113" s="100" t="s">
        <v>64</v>
      </c>
      <c r="B113" s="100" t="s">
        <v>65</v>
      </c>
      <c r="C113" s="101" t="s">
        <v>66</v>
      </c>
      <c r="D113" s="102" t="s">
        <v>67</v>
      </c>
      <c r="E113" s="102" t="s">
        <v>68</v>
      </c>
      <c r="F113" s="102" t="s">
        <v>69</v>
      </c>
      <c r="G113" s="132"/>
      <c r="H113" s="100" t="s">
        <v>70</v>
      </c>
    </row>
    <row r="114" spans="1:8" ht="18.75" outlineLevel="1" x14ac:dyDescent="0.25">
      <c r="A114" s="79" t="str">
        <f>'DGNB Master'!B80</f>
        <v xml:space="preserve">KK.MILJØ.4. </v>
      </c>
      <c r="B114" s="99" t="str">
        <f>'DGNB Master'!C80</f>
        <v>Kildesortering i boliger</v>
      </c>
      <c r="C114" s="35"/>
      <c r="D114" s="35"/>
      <c r="E114" s="39"/>
      <c r="F114" s="39"/>
      <c r="G114" s="39" t="str">
        <f t="shared" ref="G114:G118" si="12">IF(D114="nej","forklar hvorfor --&gt;","")</f>
        <v/>
      </c>
      <c r="H114" s="34"/>
    </row>
    <row r="115" spans="1:8" ht="90" outlineLevel="2" x14ac:dyDescent="0.25">
      <c r="A115" s="93" t="str">
        <f>'DGNB Master'!B81</f>
        <v xml:space="preserve">KK.MILJØ.4.1.  </v>
      </c>
      <c r="B115" s="104" t="str">
        <f>'DGNB Master'!D81</f>
        <v>Kildesortering inde i boliger:
- Der skal etableres mulighed for at kildesortere i mindst 5 affaldsfraktioner.   
- Kildesorteringen i små boliger (under 50 m2) kan etableres med én affaldsfraktion mindre.</v>
      </c>
      <c r="C115" s="35"/>
      <c r="D115" s="35"/>
      <c r="E115" s="39"/>
      <c r="F115" s="39"/>
      <c r="G115" s="39" t="str">
        <f t="shared" si="12"/>
        <v/>
      </c>
      <c r="H115" s="34"/>
    </row>
    <row r="116" spans="1:8" ht="60" outlineLevel="2" x14ac:dyDescent="0.25">
      <c r="A116" s="93" t="str">
        <f>'DGNB Master'!B82</f>
        <v>KK.MILJØ.4.2.</v>
      </c>
      <c r="B116" s="104" t="str">
        <f>'DGNB Master'!D82</f>
        <v xml:space="preserve">Kildesortering uden for boliger:
Der skal i ejendommen afsættes et areal, der som udgangspunkt svarer til ca. ½ m2 pr. bolig, i skur, rum eller lignende til storskrald </v>
      </c>
      <c r="C116" s="35"/>
      <c r="D116" s="35"/>
      <c r="E116" s="39"/>
      <c r="F116" s="39"/>
      <c r="G116" s="39" t="str">
        <f t="shared" si="12"/>
        <v/>
      </c>
      <c r="H116" s="34"/>
    </row>
    <row r="117" spans="1:8" ht="75" outlineLevel="2" x14ac:dyDescent="0.25">
      <c r="A117" s="93" t="str">
        <f>'DGNB Master'!B83</f>
        <v xml:space="preserve">KK.MILJØ.4.3. </v>
      </c>
      <c r="B117" s="104" t="str">
        <f>'DGNB Master'!D83</f>
        <v xml:space="preserve">Mulighed for direkte genbrug skal sikres ved at tilbyde beboerne at bytte effekter f.eks. på særlige byttehylder, kan opsættes i storskraldsrum, kælderrum eller lignende. Pladsen til dette skal afsættes og vises på tegning. </v>
      </c>
      <c r="C117" s="35"/>
      <c r="D117" s="35"/>
      <c r="E117" s="39"/>
      <c r="F117" s="39"/>
      <c r="G117" s="39" t="str">
        <f t="shared" si="12"/>
        <v/>
      </c>
      <c r="H117" s="34"/>
    </row>
    <row r="118" spans="1:8" ht="44.45" customHeight="1" outlineLevel="2" x14ac:dyDescent="0.25">
      <c r="A118" s="93" t="str">
        <f>'DGNB Master'!B84</f>
        <v xml:space="preserve">KK.MILJØ.4.4.  </v>
      </c>
      <c r="B118" s="104" t="str">
        <f>'DGNB Master'!D84</f>
        <v xml:space="preserve">I ejendomme, hvor det er muligt at bruge kompost, skal haveaffaldet komposteres på friarealerne på egen grund. </v>
      </c>
      <c r="C118" s="35"/>
      <c r="D118" s="35"/>
      <c r="E118" s="39"/>
      <c r="F118" s="39"/>
      <c r="G118" s="39" t="str">
        <f t="shared" si="12"/>
        <v/>
      </c>
      <c r="H118" s="34"/>
    </row>
    <row r="119" spans="1:8" s="70" customFormat="1" outlineLevel="2" x14ac:dyDescent="0.25">
      <c r="A119" s="178" t="str">
        <f>IF(D122="nej","forklar hvorfor --&gt;","")</f>
        <v/>
      </c>
      <c r="B119" s="178"/>
      <c r="C119" s="178"/>
      <c r="D119" s="178"/>
      <c r="E119" s="178"/>
      <c r="F119" s="178"/>
      <c r="G119" s="178"/>
      <c r="H119" s="178"/>
    </row>
    <row r="120" spans="1:8" s="70" customFormat="1" outlineLevel="2" x14ac:dyDescent="0.25">
      <c r="A120" s="178"/>
      <c r="B120" s="178"/>
      <c r="C120" s="178"/>
      <c r="D120" s="178"/>
      <c r="E120" s="178"/>
      <c r="F120" s="178"/>
      <c r="G120" s="178"/>
      <c r="H120" s="178"/>
    </row>
    <row r="121" spans="1:8" s="70" customFormat="1" ht="21" outlineLevel="2" x14ac:dyDescent="0.35">
      <c r="A121" s="158" t="str">
        <f>'DGNB Master'!A86</f>
        <v>Jordforurening</v>
      </c>
      <c r="D121" s="49"/>
      <c r="E121" s="49"/>
      <c r="F121" s="49"/>
      <c r="G121" s="49"/>
    </row>
    <row r="122" spans="1:8" s="70" customFormat="1" outlineLevel="2" x14ac:dyDescent="0.25">
      <c r="A122" s="175"/>
      <c r="B122" s="175"/>
      <c r="C122" s="175"/>
      <c r="D122" s="175"/>
      <c r="E122" s="175"/>
      <c r="F122" s="175"/>
      <c r="G122" s="175"/>
      <c r="H122" s="175"/>
    </row>
    <row r="123" spans="1:8" ht="63" outlineLevel="2" x14ac:dyDescent="0.25">
      <c r="A123" s="105" t="s">
        <v>64</v>
      </c>
      <c r="B123" s="105" t="s">
        <v>65</v>
      </c>
      <c r="C123" s="106" t="s">
        <v>66</v>
      </c>
      <c r="D123" s="107" t="s">
        <v>67</v>
      </c>
      <c r="E123" s="107" t="s">
        <v>68</v>
      </c>
      <c r="F123" s="107" t="s">
        <v>69</v>
      </c>
      <c r="G123" s="133"/>
      <c r="H123" s="105" t="s">
        <v>70</v>
      </c>
    </row>
    <row r="124" spans="1:8" ht="18.75" outlineLevel="1" x14ac:dyDescent="0.25">
      <c r="A124" s="79" t="str">
        <f>'DGNB Master'!B86</f>
        <v xml:space="preserve">KK.MILJØ.6. </v>
      </c>
      <c r="B124" s="99" t="str">
        <f>'DGNB Master'!C86</f>
        <v>Jordforurening</v>
      </c>
      <c r="C124" s="35"/>
      <c r="D124" s="35"/>
      <c r="E124" s="39"/>
      <c r="F124" s="39"/>
      <c r="G124" s="39" t="str">
        <f t="shared" ref="G124:G125" si="13">IF(D124="nej","forklar hvorfor --&gt;","")</f>
        <v/>
      </c>
      <c r="H124" s="25"/>
    </row>
    <row r="125" spans="1:8" ht="102.6" customHeight="1" outlineLevel="2" x14ac:dyDescent="0.25">
      <c r="A125" s="36" t="str">
        <f>'DGNB Master'!B87</f>
        <v>KK.MILJØ.6.1</v>
      </c>
      <c r="B125" s="34" t="str">
        <f>'DGNB Master'!D87</f>
        <v xml:space="preserve">Jordforureninger af mindre arealmæssig udbredelse (dvs. punktkilder), der kan udgøre et miljø- og/eller sundhedsmæssigt problem, skal fjernes, hvis de konstateres på en grund som ikke er kortlagt efter jordforureningsloven. Dvs. forureningen skal bortgraves, så grunden ikke skal kortlægges efter jordforureningsloven. </v>
      </c>
      <c r="C125" s="35"/>
      <c r="D125" s="35"/>
      <c r="E125" s="39"/>
      <c r="F125" s="39"/>
      <c r="G125" s="39" t="str">
        <f t="shared" si="13"/>
        <v/>
      </c>
      <c r="H125" s="25"/>
    </row>
    <row r="126" spans="1:8" outlineLevel="1" x14ac:dyDescent="0.25">
      <c r="A126" s="112"/>
      <c r="B126" s="32"/>
      <c r="C126" s="1"/>
      <c r="E126" s="49"/>
      <c r="F126" s="49"/>
      <c r="G126" s="49" t="str">
        <f t="shared" ref="G126:G129" si="14">IF(D126="nej","forklar hvorfor --&gt;","")</f>
        <v/>
      </c>
    </row>
    <row r="127" spans="1:8" x14ac:dyDescent="0.25">
      <c r="A127" s="112"/>
      <c r="B127" s="32"/>
      <c r="C127" s="1"/>
      <c r="E127" s="49"/>
      <c r="F127" s="49"/>
      <c r="G127" s="49" t="str">
        <f t="shared" si="14"/>
        <v/>
      </c>
    </row>
    <row r="128" spans="1:8" ht="31.5" customHeight="1" x14ac:dyDescent="0.4">
      <c r="A128" s="111" t="s">
        <v>73</v>
      </c>
      <c r="B128" s="32"/>
      <c r="C128" s="1"/>
      <c r="E128" s="49"/>
      <c r="F128" s="49"/>
      <c r="G128" s="49" t="str">
        <f t="shared" si="14"/>
        <v/>
      </c>
    </row>
    <row r="129" spans="1:8" outlineLevel="1" x14ac:dyDescent="0.25">
      <c r="A129" s="112"/>
      <c r="B129" s="32"/>
      <c r="C129" s="1"/>
      <c r="E129" s="49"/>
      <c r="F129" s="49"/>
      <c r="G129" s="49" t="str">
        <f t="shared" si="14"/>
        <v/>
      </c>
    </row>
    <row r="130" spans="1:8" ht="21" outlineLevel="1" x14ac:dyDescent="0.35">
      <c r="A130" s="170" t="s">
        <v>63</v>
      </c>
      <c r="B130" s="170"/>
      <c r="C130" s="170"/>
      <c r="D130" s="170"/>
      <c r="E130" s="170"/>
      <c r="F130" s="170"/>
      <c r="G130" s="170"/>
      <c r="H130" s="170"/>
    </row>
    <row r="131" spans="1:8" outlineLevel="1" x14ac:dyDescent="0.25">
      <c r="A131" s="178" t="str">
        <f>IF(D131="nej","forklar hvorfor --&gt;","")</f>
        <v/>
      </c>
      <c r="B131" s="178"/>
      <c r="C131" s="178"/>
      <c r="D131" s="178"/>
      <c r="E131" s="178"/>
      <c r="F131" s="178"/>
      <c r="G131" s="178"/>
      <c r="H131" s="178"/>
    </row>
    <row r="132" spans="1:8" ht="63" outlineLevel="1" x14ac:dyDescent="0.25">
      <c r="A132" s="119" t="s">
        <v>64</v>
      </c>
      <c r="B132" s="119" t="s">
        <v>65</v>
      </c>
      <c r="C132" s="120" t="s">
        <v>66</v>
      </c>
      <c r="D132" s="121" t="s">
        <v>67</v>
      </c>
      <c r="E132" s="121" t="s">
        <v>68</v>
      </c>
      <c r="F132" s="121" t="s">
        <v>69</v>
      </c>
      <c r="G132" s="134"/>
      <c r="H132" s="119" t="s">
        <v>70</v>
      </c>
    </row>
    <row r="133" spans="1:8" ht="18.75" outlineLevel="1" x14ac:dyDescent="0.25">
      <c r="A133" s="109">
        <v>1</v>
      </c>
      <c r="B133" s="80" t="str">
        <f>'Svanen Master'!C4</f>
        <v>Commissioning – energi- og vandforbrug</v>
      </c>
      <c r="C133" s="110" t="str">
        <f>'Svanen Master'!E4</f>
        <v>2 point</v>
      </c>
      <c r="D133" s="35"/>
      <c r="E133" s="39"/>
      <c r="F133" s="39"/>
      <c r="G133" s="39" t="str">
        <f t="shared" ref="G133:G138" si="15">IF(D133="nej","forklar hvorfor --&gt;","")</f>
        <v/>
      </c>
      <c r="H133" s="25"/>
    </row>
    <row r="134" spans="1:8" outlineLevel="2" x14ac:dyDescent="0.25">
      <c r="A134" s="36" t="str">
        <f>'Svanen Master'!B5</f>
        <v>P2</v>
      </c>
      <c r="B134" s="34" t="str">
        <f>'Svanen Master'!D5</f>
        <v>’Individuel måling af brugsvand’</v>
      </c>
      <c r="C134" s="35" t="str">
        <f>'Svanen Master'!E5</f>
        <v>1 point</v>
      </c>
      <c r="D134" s="35"/>
      <c r="E134" s="39"/>
      <c r="F134" s="39"/>
      <c r="G134" s="39" t="str">
        <f t="shared" si="15"/>
        <v/>
      </c>
      <c r="H134" s="25"/>
    </row>
    <row r="135" spans="1:8" ht="30" outlineLevel="2" x14ac:dyDescent="0.25">
      <c r="A135" s="36" t="str">
        <f>'Svanen Master'!B6</f>
        <v>P14</v>
      </c>
      <c r="B135" s="34" t="str">
        <f>'Svanen Master'!D6</f>
        <v>’Intelligent energiovervågning og visning af boligens energiforbrug’</v>
      </c>
      <c r="C135" s="35" t="str">
        <f>'Svanen Master'!E6</f>
        <v>1 point</v>
      </c>
      <c r="D135" s="35"/>
      <c r="E135" s="39"/>
      <c r="F135" s="39"/>
      <c r="G135" s="39" t="str">
        <f t="shared" si="15"/>
        <v/>
      </c>
      <c r="H135" s="25"/>
    </row>
    <row r="136" spans="1:8" ht="30" outlineLevel="2" x14ac:dyDescent="0.25">
      <c r="A136" s="36" t="str">
        <f>'Svanen Master'!B8</f>
        <v>KK.1.1.</v>
      </c>
      <c r="B136" s="34" t="str">
        <f>'Svanen Master'!D8</f>
        <v xml:space="preserve">Etablering af mulighed for måling og overvågning af energiforbrug </v>
      </c>
      <c r="C136" s="35"/>
      <c r="D136" s="35"/>
      <c r="E136" s="39"/>
      <c r="F136" s="39"/>
      <c r="G136" s="39" t="str">
        <f t="shared" si="15"/>
        <v/>
      </c>
      <c r="H136" s="25"/>
    </row>
    <row r="137" spans="1:8" ht="30" outlineLevel="2" x14ac:dyDescent="0.25">
      <c r="A137" s="36" t="str">
        <f>'Svanen Master'!B9</f>
        <v>KK.1.2.</v>
      </c>
      <c r="B137" s="34" t="str">
        <f>'Svanen Master'!D9</f>
        <v xml:space="preserve">Der skal opsættes individuel måling af el, vand og varme hos hvert lejemål </v>
      </c>
      <c r="C137" s="35"/>
      <c r="D137" s="35"/>
      <c r="E137" s="39"/>
      <c r="F137" s="39"/>
      <c r="G137" s="39" t="str">
        <f t="shared" si="15"/>
        <v/>
      </c>
      <c r="H137" s="25"/>
    </row>
    <row r="138" spans="1:8" ht="14.25" customHeight="1" outlineLevel="2" x14ac:dyDescent="0.25">
      <c r="A138" s="36" t="str">
        <f>'Svanen Master'!B11</f>
        <v>KK.1.3.</v>
      </c>
      <c r="B138" s="83" t="str">
        <f>'Svanen Master'!D11</f>
        <v xml:space="preserve">Installerede hoved- og bimålere skal være fjernaflæste. </v>
      </c>
      <c r="C138" s="35"/>
      <c r="D138" s="35"/>
      <c r="E138" s="39"/>
      <c r="F138" s="39"/>
      <c r="G138" s="39" t="str">
        <f t="shared" si="15"/>
        <v/>
      </c>
      <c r="H138" s="25"/>
    </row>
    <row r="139" spans="1:8" outlineLevel="2" x14ac:dyDescent="0.25">
      <c r="A139" s="177" t="str">
        <f>IF(D139="nej","forklar hvorfor --&gt;","")</f>
        <v/>
      </c>
      <c r="B139" s="177"/>
      <c r="C139" s="177"/>
      <c r="D139" s="177"/>
      <c r="E139" s="177"/>
      <c r="F139" s="177"/>
      <c r="G139" s="177"/>
      <c r="H139" s="177"/>
    </row>
    <row r="140" spans="1:8" outlineLevel="2" x14ac:dyDescent="0.25">
      <c r="A140" s="178"/>
      <c r="B140" s="178"/>
      <c r="C140" s="178"/>
      <c r="D140" s="178"/>
      <c r="E140" s="178"/>
      <c r="F140" s="178"/>
      <c r="G140" s="178"/>
      <c r="H140" s="178"/>
    </row>
    <row r="141" spans="1:8" ht="21" outlineLevel="2" x14ac:dyDescent="0.35">
      <c r="A141" s="170" t="str">
        <f>'Svanen Master'!A19</f>
        <v>Materialer og cirkulær økonomi</v>
      </c>
      <c r="B141" s="170"/>
      <c r="C141" s="170"/>
      <c r="D141" s="170"/>
      <c r="E141" s="170"/>
      <c r="F141" s="170"/>
      <c r="G141" s="170"/>
      <c r="H141" s="170"/>
    </row>
    <row r="142" spans="1:8" outlineLevel="2" x14ac:dyDescent="0.25">
      <c r="A142" s="178" t="str">
        <f>IF(D142="nej","forklar hvorfor --&gt;","")</f>
        <v/>
      </c>
      <c r="B142" s="178"/>
      <c r="C142" s="178"/>
      <c r="D142" s="178"/>
      <c r="E142" s="178"/>
      <c r="F142" s="178"/>
      <c r="G142" s="178"/>
      <c r="H142" s="178"/>
    </row>
    <row r="143" spans="1:8" ht="63" outlineLevel="2" x14ac:dyDescent="0.25">
      <c r="A143" s="122" t="s">
        <v>64</v>
      </c>
      <c r="B143" s="122" t="s">
        <v>65</v>
      </c>
      <c r="C143" s="123" t="s">
        <v>66</v>
      </c>
      <c r="D143" s="124" t="s">
        <v>67</v>
      </c>
      <c r="E143" s="124" t="s">
        <v>68</v>
      </c>
      <c r="F143" s="124" t="s">
        <v>69</v>
      </c>
      <c r="G143" s="135"/>
      <c r="H143" s="122" t="s">
        <v>70</v>
      </c>
    </row>
    <row r="144" spans="1:8" ht="75" customHeight="1" outlineLevel="1" x14ac:dyDescent="0.25">
      <c r="A144" s="109">
        <f>'Svanen Master'!B19</f>
        <v>4</v>
      </c>
      <c r="B144" s="99" t="str">
        <f>'Svanen Master'!C19</f>
        <v>Livscyklusvurdering -  LCA-beregninger svarende til kriterier ENV1.1 Livscyklusvurdering i ”DGNB – Nybyggeri og omfattende renoveringer, version 2020” skal udføres. Herunder skal LCA’en udføres på et niveau svarende til at der i DGNB-systemet kunne opnås følgende:</v>
      </c>
      <c r="C144" s="35"/>
      <c r="D144" s="35"/>
      <c r="E144" s="39"/>
      <c r="F144" s="39"/>
      <c r="G144" s="39" t="str">
        <f t="shared" ref="G144:G147" si="16">IF(D144="nej","forklar hvorfor --&gt;","")</f>
        <v/>
      </c>
      <c r="H144" s="25"/>
    </row>
    <row r="145" spans="1:8" outlineLevel="2" x14ac:dyDescent="0.25">
      <c r="A145" s="36" t="str">
        <f>'Svanen Master'!B20</f>
        <v xml:space="preserve">indikator 1.1 </v>
      </c>
      <c r="B145" s="34" t="str">
        <f>'Svanen Master'!D20</f>
        <v xml:space="preserve">Integration af LCA i tidlig planlægningsfase: </v>
      </c>
      <c r="C145" s="35" t="str">
        <f>'Svanen Master'!E20</f>
        <v>5 point</v>
      </c>
      <c r="D145" s="35"/>
      <c r="E145" s="39"/>
      <c r="F145" s="39"/>
      <c r="G145" s="39" t="str">
        <f t="shared" si="16"/>
        <v/>
      </c>
      <c r="H145" s="25"/>
    </row>
    <row r="146" spans="1:8" ht="30" outlineLevel="2" x14ac:dyDescent="0.25">
      <c r="A146" s="36" t="str">
        <f>'Svanen Master'!B21</f>
        <v>Indikator 1.2</v>
      </c>
      <c r="B146" s="34" t="str">
        <f>'Svanen Master'!D21</f>
        <v xml:space="preserve">Udførelse af LCA i overensstemmelse med den frivillige bæredygtighedsklasse: </v>
      </c>
      <c r="C146" s="35" t="str">
        <f>'Svanen Master'!E21</f>
        <v xml:space="preserve">10 point </v>
      </c>
      <c r="D146" s="35"/>
      <c r="E146" s="39"/>
      <c r="F146" s="39"/>
      <c r="G146" s="39" t="str">
        <f t="shared" si="16"/>
        <v/>
      </c>
      <c r="H146" s="25"/>
    </row>
    <row r="147" spans="1:8" ht="30" outlineLevel="2" x14ac:dyDescent="0.25">
      <c r="A147" s="36" t="str">
        <f>'Svanen Master'!B22</f>
        <v>Indikator 2.1</v>
      </c>
      <c r="B147" s="34" t="str">
        <f>'Svanen Master'!D22</f>
        <v xml:space="preserve">Vægtede miljøpåvirkningskategorier for den samlede (færdige) bygning beregnes </v>
      </c>
      <c r="C147" s="35"/>
      <c r="D147" s="35"/>
      <c r="E147" s="39"/>
      <c r="F147" s="39"/>
      <c r="G147" s="39" t="str">
        <f t="shared" si="16"/>
        <v/>
      </c>
      <c r="H147" s="25"/>
    </row>
    <row r="148" spans="1:8" outlineLevel="2" x14ac:dyDescent="0.25">
      <c r="A148" s="177" t="str">
        <f>IF(D148="nej","forklar hvorfor --&gt;","")</f>
        <v/>
      </c>
      <c r="B148" s="177"/>
      <c r="C148" s="177"/>
      <c r="D148" s="177"/>
      <c r="E148" s="177"/>
      <c r="F148" s="177"/>
      <c r="G148" s="177"/>
      <c r="H148" s="177"/>
    </row>
    <row r="149" spans="1:8" ht="63" outlineLevel="2" x14ac:dyDescent="0.25">
      <c r="A149" s="122" t="s">
        <v>64</v>
      </c>
      <c r="B149" s="122" t="s">
        <v>65</v>
      </c>
      <c r="C149" s="123" t="s">
        <v>66</v>
      </c>
      <c r="D149" s="124" t="s">
        <v>67</v>
      </c>
      <c r="E149" s="124" t="s">
        <v>68</v>
      </c>
      <c r="F149" s="124" t="s">
        <v>69</v>
      </c>
      <c r="G149" s="135"/>
      <c r="H149" s="122" t="s">
        <v>70</v>
      </c>
    </row>
    <row r="150" spans="1:8" ht="18.75" outlineLevel="1" x14ac:dyDescent="0.25">
      <c r="A150" s="109">
        <f>'Svanen Master'!B23</f>
        <v>5</v>
      </c>
      <c r="B150" s="99" t="str">
        <f>'Svanen Master'!C23</f>
        <v>Miljøfarlige stoffer</v>
      </c>
      <c r="C150" s="35"/>
      <c r="D150" s="35"/>
      <c r="E150" s="39"/>
      <c r="F150" s="39"/>
      <c r="G150" s="39" t="str">
        <f t="shared" ref="G150:G152" si="17">IF(D150="nej","forklar hvorfor --&gt;","")</f>
        <v/>
      </c>
      <c r="H150" s="25"/>
    </row>
    <row r="151" spans="1:8" outlineLevel="2" x14ac:dyDescent="0.25">
      <c r="A151" s="36"/>
      <c r="B151" s="34" t="str">
        <f>'Svanen Master'!D24</f>
        <v>Reguleres via obligatoriske Svanekrav.</v>
      </c>
      <c r="C151" s="35"/>
      <c r="D151" s="35"/>
      <c r="E151" s="39"/>
      <c r="F151" s="39"/>
      <c r="G151" s="39" t="str">
        <f t="shared" si="17"/>
        <v/>
      </c>
      <c r="H151" s="25"/>
    </row>
    <row r="152" spans="1:8" ht="45" outlineLevel="2" x14ac:dyDescent="0.25">
      <c r="A152" s="36" t="str">
        <f>'Svanen Master'!B25</f>
        <v>KK.5.1.</v>
      </c>
      <c r="B152" s="34" t="str">
        <f>'Svanen Master'!D25</f>
        <v xml:space="preserve">Der må der ikke anvendes tungmetaller (zink, kobber og bly) i vandførende bygningsdele på tage og regnvandsafløb mv. </v>
      </c>
      <c r="C152" s="35"/>
      <c r="D152" s="35"/>
      <c r="E152" s="39"/>
      <c r="F152" s="39"/>
      <c r="G152" s="39" t="str">
        <f t="shared" si="17"/>
        <v/>
      </c>
      <c r="H152" s="25"/>
    </row>
    <row r="153" spans="1:8" outlineLevel="2" x14ac:dyDescent="0.25">
      <c r="A153" s="177" t="str">
        <f>IF(D153="nej","forklar hvorfor --&gt;","")</f>
        <v/>
      </c>
      <c r="B153" s="177"/>
      <c r="C153" s="177"/>
      <c r="D153" s="177"/>
      <c r="E153" s="177"/>
      <c r="F153" s="177"/>
      <c r="G153" s="177"/>
      <c r="H153" s="177"/>
    </row>
    <row r="154" spans="1:8" ht="63" outlineLevel="2" x14ac:dyDescent="0.25">
      <c r="A154" s="122" t="s">
        <v>64</v>
      </c>
      <c r="B154" s="122" t="s">
        <v>65</v>
      </c>
      <c r="C154" s="123" t="s">
        <v>66</v>
      </c>
      <c r="D154" s="124" t="s">
        <v>67</v>
      </c>
      <c r="E154" s="124" t="s">
        <v>68</v>
      </c>
      <c r="F154" s="124" t="s">
        <v>69</v>
      </c>
      <c r="G154" s="135"/>
      <c r="H154" s="122" t="s">
        <v>70</v>
      </c>
    </row>
    <row r="155" spans="1:8" ht="18.75" outlineLevel="1" x14ac:dyDescent="0.25">
      <c r="A155" s="109">
        <f>'Svanen Master'!B28</f>
        <v>6</v>
      </c>
      <c r="B155" s="99" t="str">
        <f>'Svanen Master'!C28</f>
        <v>Fleksibilitet og tilpasningsevne</v>
      </c>
      <c r="C155" s="35"/>
      <c r="D155" s="35"/>
      <c r="E155" s="39"/>
      <c r="F155" s="39"/>
      <c r="G155" s="39" t="str">
        <f t="shared" ref="G155:G156" si="18">IF(D155="nej","forklar hvorfor --&gt;","")</f>
        <v/>
      </c>
      <c r="H155" s="25"/>
    </row>
    <row r="156" spans="1:8" ht="135" outlineLevel="2" x14ac:dyDescent="0.25">
      <c r="A156" s="36" t="str">
        <f>'Svanen Master'!B29</f>
        <v>KK.6.1.</v>
      </c>
      <c r="B156" s="34" t="str">
        <f>'Svanen Master'!D29</f>
        <v xml:space="preserve">	Københavns Kommune stiller krav om, at rummenes funktioner og tilslutninger forsøges udført, så der opnås fleksibilitet og tilpasningsevne i: 
- de bærende konstruktioner og indervægge. Herunder undersøges mulighed for øget fleksibel indretning af byggeriet
- de tekniske systemer (ventilation, køling, varme, vand og afløb).</v>
      </c>
      <c r="C156" s="35"/>
      <c r="D156" s="35"/>
      <c r="E156" s="39"/>
      <c r="F156" s="39"/>
      <c r="G156" s="39" t="str">
        <f t="shared" si="18"/>
        <v/>
      </c>
      <c r="H156" s="25"/>
    </row>
    <row r="157" spans="1:8" outlineLevel="2" x14ac:dyDescent="0.25">
      <c r="A157" s="177" t="str">
        <f>IF(D157="nej","forklar hvorfor --&gt;","")</f>
        <v/>
      </c>
      <c r="B157" s="177"/>
      <c r="C157" s="177"/>
      <c r="D157" s="177"/>
      <c r="E157" s="177"/>
      <c r="F157" s="177"/>
      <c r="G157" s="177"/>
      <c r="H157" s="177"/>
    </row>
    <row r="158" spans="1:8" ht="63" outlineLevel="2" x14ac:dyDescent="0.25">
      <c r="A158" s="122" t="s">
        <v>64</v>
      </c>
      <c r="B158" s="122" t="s">
        <v>65</v>
      </c>
      <c r="C158" s="123" t="s">
        <v>66</v>
      </c>
      <c r="D158" s="124" t="s">
        <v>67</v>
      </c>
      <c r="E158" s="124" t="s">
        <v>68</v>
      </c>
      <c r="F158" s="124" t="s">
        <v>69</v>
      </c>
      <c r="G158" s="135"/>
      <c r="H158" s="122" t="s">
        <v>70</v>
      </c>
    </row>
    <row r="159" spans="1:8" ht="18.75" outlineLevel="1" x14ac:dyDescent="0.25">
      <c r="A159" s="109">
        <f>'Svanen Master'!B31</f>
        <v>7</v>
      </c>
      <c r="B159" s="99" t="str">
        <f>'Svanen Master'!C31</f>
        <v xml:space="preserve">Design for vedligehold og rengøring </v>
      </c>
      <c r="C159" s="35"/>
      <c r="D159" s="35"/>
      <c r="E159" s="39"/>
      <c r="F159" s="39"/>
      <c r="G159" s="39" t="str">
        <f t="shared" ref="G159:G160" si="19">IF(D159="nej","forklar hvorfor --&gt;","")</f>
        <v/>
      </c>
      <c r="H159" s="25"/>
    </row>
    <row r="160" spans="1:8" ht="45" outlineLevel="2" x14ac:dyDescent="0.25">
      <c r="A160" s="36" t="str">
        <f>'Svanen Master'!B32</f>
        <v>KK.7.1.</v>
      </c>
      <c r="B160" s="34" t="str">
        <f>'Svanen Master'!D32</f>
        <v>Bygherre vælger selv indsatser, der kan bidrage til at reducere forbrug af ressourcer og rengøringsmidler gennem bygningens levetid.</v>
      </c>
      <c r="C160" s="35"/>
      <c r="D160" s="35"/>
      <c r="E160" s="39"/>
      <c r="F160" s="39"/>
      <c r="G160" s="39" t="str">
        <f t="shared" si="19"/>
        <v/>
      </c>
      <c r="H160" s="25"/>
    </row>
    <row r="161" spans="1:8" outlineLevel="2" x14ac:dyDescent="0.25">
      <c r="A161" s="177" t="str">
        <f>IF(D161="nej","forklar hvorfor --&gt;","")</f>
        <v/>
      </c>
      <c r="B161" s="177"/>
      <c r="C161" s="177"/>
      <c r="D161" s="177"/>
      <c r="E161" s="177"/>
      <c r="F161" s="177"/>
      <c r="G161" s="177"/>
      <c r="H161" s="177"/>
    </row>
    <row r="162" spans="1:8" ht="63" outlineLevel="2" x14ac:dyDescent="0.25">
      <c r="A162" s="122" t="s">
        <v>64</v>
      </c>
      <c r="B162" s="122" t="s">
        <v>65</v>
      </c>
      <c r="C162" s="123" t="s">
        <v>66</v>
      </c>
      <c r="D162" s="124" t="s">
        <v>67</v>
      </c>
      <c r="E162" s="124" t="s">
        <v>68</v>
      </c>
      <c r="F162" s="124" t="s">
        <v>69</v>
      </c>
      <c r="G162" s="135"/>
      <c r="H162" s="122" t="s">
        <v>70</v>
      </c>
    </row>
    <row r="163" spans="1:8" ht="18.75" outlineLevel="1" x14ac:dyDescent="0.25">
      <c r="A163" s="109">
        <f>'Svanen Master'!B34</f>
        <v>8</v>
      </c>
      <c r="B163" s="99" t="str">
        <f>'Svanen Master'!C34</f>
        <v>Nedtagning og genanvendelse</v>
      </c>
      <c r="C163" s="35"/>
      <c r="D163" s="35"/>
      <c r="E163" s="39"/>
      <c r="F163" s="39"/>
      <c r="G163" s="39" t="str">
        <f t="shared" ref="G163:G164" si="20">IF(D163="nej","forklar hvorfor --&gt;","")</f>
        <v/>
      </c>
      <c r="H163" s="25"/>
    </row>
    <row r="164" spans="1:8" outlineLevel="2" x14ac:dyDescent="0.25">
      <c r="A164" s="36"/>
      <c r="B164" s="34" t="str">
        <f>'Svanen Master'!D35</f>
        <v>Reguleres via obligatoriske krav i Svanen.</v>
      </c>
      <c r="C164" s="35"/>
      <c r="D164" s="35"/>
      <c r="E164" s="39"/>
      <c r="F164" s="39"/>
      <c r="G164" s="39" t="str">
        <f t="shared" si="20"/>
        <v/>
      </c>
      <c r="H164" s="25"/>
    </row>
    <row r="165" spans="1:8" outlineLevel="2" x14ac:dyDescent="0.25">
      <c r="A165" s="177" t="str">
        <f>IF(D168="nej","forklar hvorfor --&gt;","")</f>
        <v/>
      </c>
      <c r="B165" s="177"/>
      <c r="C165" s="177"/>
      <c r="D165" s="177"/>
      <c r="E165" s="177"/>
      <c r="F165" s="177"/>
      <c r="G165" s="177"/>
      <c r="H165" s="177"/>
    </row>
    <row r="166" spans="1:8" outlineLevel="2" x14ac:dyDescent="0.25">
      <c r="A166" s="178"/>
      <c r="B166" s="178"/>
      <c r="C166" s="178"/>
      <c r="D166" s="178"/>
      <c r="E166" s="178"/>
      <c r="F166" s="178"/>
      <c r="G166" s="178"/>
      <c r="H166" s="178"/>
    </row>
    <row r="167" spans="1:8" ht="21" outlineLevel="2" x14ac:dyDescent="0.25">
      <c r="A167" s="196" t="str">
        <f>'Svanen Master'!A37</f>
        <v>Regnvand og bynatur</v>
      </c>
      <c r="B167" s="196"/>
      <c r="C167" s="196"/>
      <c r="D167" s="196"/>
      <c r="E167" s="196"/>
      <c r="F167" s="196"/>
      <c r="G167" s="196"/>
      <c r="H167" s="196"/>
    </row>
    <row r="168" spans="1:8" outlineLevel="2" x14ac:dyDescent="0.25">
      <c r="A168" s="175"/>
      <c r="B168" s="175"/>
      <c r="C168" s="175"/>
      <c r="D168" s="175"/>
      <c r="E168" s="175"/>
      <c r="F168" s="175"/>
      <c r="G168" s="175"/>
      <c r="H168" s="175"/>
    </row>
    <row r="169" spans="1:8" ht="63" outlineLevel="2" x14ac:dyDescent="0.25">
      <c r="A169" s="74" t="s">
        <v>64</v>
      </c>
      <c r="B169" s="74" t="s">
        <v>65</v>
      </c>
      <c r="C169" s="75" t="s">
        <v>66</v>
      </c>
      <c r="D169" s="98" t="s">
        <v>67</v>
      </c>
      <c r="E169" s="98" t="s">
        <v>68</v>
      </c>
      <c r="F169" s="98" t="s">
        <v>69</v>
      </c>
      <c r="G169" s="131"/>
      <c r="H169" s="74" t="s">
        <v>70</v>
      </c>
    </row>
    <row r="170" spans="1:8" ht="30" outlineLevel="1" x14ac:dyDescent="0.25">
      <c r="A170" s="109">
        <f>'Svanen Master'!B37</f>
        <v>9</v>
      </c>
      <c r="B170" s="99" t="str">
        <f>'Svanen Master'!C37</f>
        <v>Drikkevandsforbrug og spildevandsudledning – håndtering af regnvand</v>
      </c>
      <c r="C170" s="36" t="str">
        <f>'Svanen Master'!E37</f>
        <v>1 point</v>
      </c>
      <c r="D170" s="35"/>
      <c r="E170" s="39"/>
      <c r="F170" s="39"/>
      <c r="G170" s="39" t="str">
        <f t="shared" ref="G170:G172" si="21">IF(D170="nej","forklar hvorfor --&gt;","")</f>
        <v/>
      </c>
      <c r="H170" s="25"/>
    </row>
    <row r="171" spans="1:8" ht="105" customHeight="1" outlineLevel="2" x14ac:dyDescent="0.25">
      <c r="A171" s="36" t="str">
        <f>'Svanen Master'!B38</f>
        <v xml:space="preserve">P14 </v>
      </c>
      <c r="B171" s="34" t="str">
        <f>'Svanen Master'!D38</f>
        <v xml:space="preserve">Lokal håndtering af regnvand. Afkobling af regnvand fra fællessystemet. For at aflaste afløbssystemet skal regnvand fra tage og befæstede opholdsarealer afkobles fælleskloakken og genanvendes lokalt, nedsives efter principper for lokal afledning af regnvand (LAR) eller om muligt ledes til et vandområde, en skybrudsvej eller et forsinkelsesbassin. </v>
      </c>
      <c r="C171" s="35" t="str">
        <f>'Svanen Master'!E38</f>
        <v xml:space="preserve"> 1 point</v>
      </c>
      <c r="D171" s="35"/>
      <c r="E171" s="39"/>
      <c r="F171" s="39"/>
      <c r="G171" s="39" t="str">
        <f t="shared" si="21"/>
        <v/>
      </c>
      <c r="H171" s="25"/>
    </row>
    <row r="172" spans="1:8" ht="75" customHeight="1" outlineLevel="2" x14ac:dyDescent="0.25">
      <c r="A172" s="36" t="str">
        <f>'Svanen Master'!B40</f>
        <v>KK.9.1.</v>
      </c>
      <c r="B172" s="34" t="str">
        <f>'Svanen Master'!D40</f>
        <v xml:space="preserve">	København Kommune stiller krav om, at der arbejdes med opsamling og brug af regnvand, lokal afledning af regnvand (LAR) eller tilbageholdelse af regnvand på tage. Herunder skal opsamling og brug af regnvand og LAR prioriteres over tilbageholdelse af regnvand på tage.</v>
      </c>
      <c r="C172" s="35"/>
      <c r="D172" s="35"/>
      <c r="E172" s="39"/>
      <c r="F172" s="39"/>
      <c r="G172" s="39" t="str">
        <f t="shared" si="21"/>
        <v/>
      </c>
      <c r="H172" s="25"/>
    </row>
    <row r="173" spans="1:8" outlineLevel="2" x14ac:dyDescent="0.25">
      <c r="A173" s="177" t="str">
        <f>IF(D173="nej","forklar hvorfor --&gt;","")</f>
        <v/>
      </c>
      <c r="B173" s="177"/>
      <c r="C173" s="177"/>
      <c r="D173" s="177"/>
      <c r="E173" s="177"/>
      <c r="F173" s="177"/>
      <c r="G173" s="177"/>
      <c r="H173" s="177"/>
    </row>
    <row r="174" spans="1:8" ht="63" outlineLevel="2" x14ac:dyDescent="0.25">
      <c r="A174" s="74" t="s">
        <v>64</v>
      </c>
      <c r="B174" s="74" t="s">
        <v>65</v>
      </c>
      <c r="C174" s="75" t="s">
        <v>66</v>
      </c>
      <c r="D174" s="98" t="s">
        <v>67</v>
      </c>
      <c r="E174" s="98" t="s">
        <v>68</v>
      </c>
      <c r="F174" s="98" t="s">
        <v>69</v>
      </c>
      <c r="G174" s="131"/>
      <c r="H174" s="74" t="s">
        <v>70</v>
      </c>
    </row>
    <row r="175" spans="1:8" ht="18.75" outlineLevel="1" x14ac:dyDescent="0.25">
      <c r="A175" s="109">
        <f>'Svanen Master'!B44</f>
        <v>10</v>
      </c>
      <c r="B175" s="99" t="str">
        <f>'Svanen Master'!C44</f>
        <v>Biodiversitet på matriklen - bynatur</v>
      </c>
      <c r="C175" s="36" t="str">
        <f>'Svanen Master'!E44</f>
        <v>2 point</v>
      </c>
      <c r="D175" s="35"/>
      <c r="E175" s="39"/>
      <c r="F175" s="39"/>
      <c r="G175" s="39" t="str">
        <f t="shared" ref="G175:G176" si="22">IF(D175="nej","forklar hvorfor --&gt;","")</f>
        <v/>
      </c>
      <c r="H175" s="25"/>
    </row>
    <row r="176" spans="1:8" ht="60" outlineLevel="2" x14ac:dyDescent="0.25">
      <c r="A176" s="36" t="str">
        <f>'Svanen Master'!B45</f>
        <v xml:space="preserve">P14 </v>
      </c>
      <c r="B176" s="34" t="str">
        <f>'Svanen Master'!D45</f>
        <v xml:space="preserve">Point skal opnås blandt nedenstående mulige tiltag:
- Grønne tage og facader
- Skabte haver til biodiversitet
- Skabte habitater til insekter, fugle og flagermus </v>
      </c>
      <c r="C176" s="35" t="str">
        <f>'Svanen Master'!E45</f>
        <v>2 point</v>
      </c>
      <c r="D176" s="35"/>
      <c r="E176" s="39"/>
      <c r="F176" s="39"/>
      <c r="G176" s="39" t="str">
        <f t="shared" si="22"/>
        <v/>
      </c>
      <c r="H176" s="25"/>
    </row>
    <row r="177" spans="1:8" outlineLevel="2" x14ac:dyDescent="0.25">
      <c r="A177" s="177" t="str">
        <f>IF(D177="nej","forklar hvorfor --&gt;","")</f>
        <v/>
      </c>
      <c r="B177" s="177"/>
      <c r="C177" s="177"/>
      <c r="D177" s="177"/>
      <c r="E177" s="177"/>
      <c r="F177" s="177"/>
      <c r="G177" s="177"/>
      <c r="H177" s="177"/>
    </row>
    <row r="178" spans="1:8" ht="63" outlineLevel="2" x14ac:dyDescent="0.25">
      <c r="A178" s="74" t="s">
        <v>64</v>
      </c>
      <c r="B178" s="74" t="s">
        <v>65</v>
      </c>
      <c r="C178" s="75" t="s">
        <v>66</v>
      </c>
      <c r="D178" s="98" t="s">
        <v>67</v>
      </c>
      <c r="E178" s="98" t="s">
        <v>68</v>
      </c>
      <c r="F178" s="98" t="s">
        <v>69</v>
      </c>
      <c r="G178" s="131"/>
      <c r="H178" s="74" t="s">
        <v>70</v>
      </c>
    </row>
    <row r="179" spans="1:8" ht="18.75" outlineLevel="1" x14ac:dyDescent="0.25">
      <c r="A179" s="109">
        <f>'Svanen Master'!B47</f>
        <v>11</v>
      </c>
      <c r="B179" s="99" t="str">
        <f>'Svanen Master'!C47</f>
        <v>Lokalmiljø – Skybrudssikring</v>
      </c>
      <c r="C179" s="35"/>
      <c r="D179" s="35"/>
      <c r="E179" s="39"/>
      <c r="F179" s="39"/>
      <c r="G179" s="39" t="str">
        <f t="shared" ref="G179:G180" si="23">IF(D179="nej","forklar hvorfor --&gt;","")</f>
        <v/>
      </c>
      <c r="H179" s="25"/>
    </row>
    <row r="180" spans="1:8" ht="210" outlineLevel="2" x14ac:dyDescent="0.25">
      <c r="A180" s="36" t="str">
        <f>'Svanen Master'!B48</f>
        <v>KK.11.1.</v>
      </c>
      <c r="B180" s="34" t="str">
        <f>'Svanen Master'!D48</f>
        <v xml:space="preserve">Krav gældende for områder hvor der er risiko for oversvømmelser:                                                                              1) Beskyttelse mod skadelige indtrængen af regnvand skal ske ved etablering af barrierer, der er mindst 10 cm høje f.eks. vedudvendige kældertrapper, lyskasser, døre i stueplan m.m. hvor der kan skybrudssikres med afløb og opkanter eller terrænregulering, i det omfang det er muligt af hensyn til boligens niveaufri adgang for borgere med særlige behov.
2) Indtrængen af opstigende spildevand til ejendomme gennem kloaksystemet skal forhindres ved at etablere pumpebrønd eller højvandslukke. </v>
      </c>
      <c r="C180" s="35"/>
      <c r="D180" s="35"/>
      <c r="E180" s="39"/>
      <c r="F180" s="39"/>
      <c r="G180" s="39" t="str">
        <f t="shared" si="23"/>
        <v/>
      </c>
      <c r="H180" s="25"/>
    </row>
    <row r="181" spans="1:8" outlineLevel="2" x14ac:dyDescent="0.25">
      <c r="A181" s="177" t="str">
        <f>IF(D181="nej","forklar hvorfor --&gt;","")</f>
        <v/>
      </c>
      <c r="B181" s="177"/>
      <c r="C181" s="177"/>
      <c r="D181" s="177"/>
      <c r="E181" s="177"/>
      <c r="F181" s="177"/>
      <c r="G181" s="177"/>
      <c r="H181" s="177"/>
    </row>
    <row r="182" spans="1:8" outlineLevel="2" x14ac:dyDescent="0.25">
      <c r="A182" s="178"/>
      <c r="B182" s="178"/>
      <c r="C182" s="178"/>
      <c r="D182" s="178"/>
      <c r="E182" s="178"/>
      <c r="F182" s="178"/>
      <c r="G182" s="178"/>
      <c r="H182" s="178"/>
    </row>
    <row r="183" spans="1:8" ht="21" outlineLevel="2" x14ac:dyDescent="0.25">
      <c r="A183" s="195" t="str">
        <f>'Svanen Master'!A50</f>
        <v>Sortering til ressource</v>
      </c>
      <c r="B183" s="195"/>
      <c r="C183" s="195"/>
      <c r="D183" s="195"/>
      <c r="E183" s="195"/>
      <c r="F183" s="195"/>
      <c r="G183" s="195"/>
      <c r="H183" s="195"/>
    </row>
    <row r="184" spans="1:8" outlineLevel="2" x14ac:dyDescent="0.25">
      <c r="A184" s="197"/>
      <c r="B184" s="197"/>
      <c r="C184" s="197"/>
      <c r="D184" s="197"/>
      <c r="E184" s="197"/>
      <c r="F184" s="197"/>
      <c r="G184" s="197"/>
      <c r="H184" s="197"/>
    </row>
    <row r="185" spans="1:8" ht="63" outlineLevel="2" x14ac:dyDescent="0.25">
      <c r="A185" s="100" t="s">
        <v>64</v>
      </c>
      <c r="B185" s="100" t="s">
        <v>65</v>
      </c>
      <c r="C185" s="101" t="s">
        <v>66</v>
      </c>
      <c r="D185" s="102" t="s">
        <v>67</v>
      </c>
      <c r="E185" s="102" t="s">
        <v>68</v>
      </c>
      <c r="F185" s="102" t="s">
        <v>69</v>
      </c>
      <c r="G185" s="132"/>
      <c r="H185" s="100" t="s">
        <v>70</v>
      </c>
    </row>
    <row r="186" spans="1:8" ht="18.75" outlineLevel="1" x14ac:dyDescent="0.3">
      <c r="A186" s="113">
        <f>'Svanen Master'!B50</f>
        <v>12</v>
      </c>
      <c r="B186" s="78" t="str">
        <f>'Svanen Master'!C50</f>
        <v>Byggeplads/byggeproces – byggeaffald</v>
      </c>
      <c r="C186" s="25"/>
      <c r="D186" s="35"/>
      <c r="E186" s="39"/>
      <c r="F186" s="39"/>
      <c r="G186" s="39" t="str">
        <f t="shared" ref="G186:G187" si="24">IF(D186="nej","forklar hvorfor --&gt;","")</f>
        <v/>
      </c>
      <c r="H186" s="25"/>
    </row>
    <row r="187" spans="1:8" outlineLevel="2" x14ac:dyDescent="0.25">
      <c r="A187" s="36"/>
      <c r="B187" s="34" t="str">
        <f>'Svanen Master'!D50</f>
        <v xml:space="preserve">Reguleres via obligatoriske krav i Svanen. </v>
      </c>
      <c r="C187" s="25"/>
      <c r="D187" s="35"/>
      <c r="E187" s="39"/>
      <c r="F187" s="39"/>
      <c r="G187" s="39" t="str">
        <f t="shared" si="24"/>
        <v/>
      </c>
      <c r="H187" s="25"/>
    </row>
    <row r="188" spans="1:8" outlineLevel="2" x14ac:dyDescent="0.25">
      <c r="A188" s="198"/>
      <c r="B188" s="198"/>
      <c r="C188" s="198"/>
      <c r="D188" s="198"/>
      <c r="E188" s="198"/>
      <c r="F188" s="198"/>
      <c r="G188" s="198"/>
      <c r="H188" s="198"/>
    </row>
    <row r="189" spans="1:8" ht="63" outlineLevel="2" x14ac:dyDescent="0.25">
      <c r="A189" s="100" t="s">
        <v>64</v>
      </c>
      <c r="B189" s="100" t="s">
        <v>65</v>
      </c>
      <c r="C189" s="101" t="s">
        <v>66</v>
      </c>
      <c r="D189" s="102" t="s">
        <v>67</v>
      </c>
      <c r="E189" s="102" t="s">
        <v>68</v>
      </c>
      <c r="F189" s="102" t="s">
        <v>69</v>
      </c>
      <c r="G189" s="132"/>
      <c r="H189" s="100" t="s">
        <v>70</v>
      </c>
    </row>
    <row r="190" spans="1:8" ht="18.75" outlineLevel="1" x14ac:dyDescent="0.25">
      <c r="A190" s="109">
        <v>13</v>
      </c>
      <c r="B190" s="99" t="str">
        <f>'DGNB Master'!C80</f>
        <v>Kildesortering i boliger</v>
      </c>
      <c r="C190" s="35"/>
      <c r="D190" s="35"/>
      <c r="E190" s="39"/>
      <c r="F190" s="39"/>
      <c r="G190" s="39" t="str">
        <f t="shared" ref="G190:G194" si="25">IF(D190="nej","forklar hvorfor --&gt;","")</f>
        <v/>
      </c>
      <c r="H190" s="34"/>
    </row>
    <row r="191" spans="1:8" ht="90" outlineLevel="2" x14ac:dyDescent="0.25">
      <c r="A191" s="93" t="str">
        <f>'DGNB Master'!C81</f>
        <v>KK.13.1</v>
      </c>
      <c r="B191" s="104" t="str">
        <f>'DGNB Master'!D81</f>
        <v>Kildesortering inde i boliger:
- Der skal etableres mulighed for at kildesortere i mindst 5 affaldsfraktioner.   
- Kildesorteringen i små boliger (under 50 m2) kan etableres med én affaldsfraktion mindre.</v>
      </c>
      <c r="C191" s="35"/>
      <c r="D191" s="35"/>
      <c r="E191" s="39"/>
      <c r="F191" s="39"/>
      <c r="G191" s="39" t="str">
        <f t="shared" si="25"/>
        <v/>
      </c>
      <c r="H191" s="34"/>
    </row>
    <row r="192" spans="1:8" ht="60" outlineLevel="2" x14ac:dyDescent="0.25">
      <c r="A192" s="93" t="str">
        <f>'DGNB Master'!C82</f>
        <v>KK.13.2</v>
      </c>
      <c r="B192" s="104" t="str">
        <f>'DGNB Master'!D82</f>
        <v xml:space="preserve">Kildesortering uden for boliger:
Der skal i ejendommen afsættes et areal, der som udgangspunkt svarer til ca. ½ m2 pr. bolig, i skur, rum eller lignende til storskrald </v>
      </c>
      <c r="C192" s="35"/>
      <c r="D192" s="35"/>
      <c r="E192" s="39"/>
      <c r="F192" s="39"/>
      <c r="G192" s="39" t="str">
        <f t="shared" si="25"/>
        <v/>
      </c>
      <c r="H192" s="34"/>
    </row>
    <row r="193" spans="1:8" ht="75" outlineLevel="2" x14ac:dyDescent="0.25">
      <c r="A193" s="93" t="str">
        <f>'DGNB Master'!C83</f>
        <v>KK.13.3</v>
      </c>
      <c r="B193" s="104" t="str">
        <f>'DGNB Master'!D83</f>
        <v xml:space="preserve">Mulighed for direkte genbrug skal sikres ved at tilbyde beboerne at bytte effekter f.eks. på særlige byttehylder, kan opsættes i storskraldsrum, kælderrum eller lignende. Pladsen til dette skal afsættes og vises på tegning. </v>
      </c>
      <c r="C193" s="35"/>
      <c r="D193" s="35"/>
      <c r="E193" s="39"/>
      <c r="F193" s="39"/>
      <c r="G193" s="39" t="str">
        <f t="shared" si="25"/>
        <v/>
      </c>
      <c r="H193" s="34"/>
    </row>
    <row r="194" spans="1:8" ht="45" outlineLevel="2" x14ac:dyDescent="0.25">
      <c r="A194" s="93" t="str">
        <f>'DGNB Master'!C84</f>
        <v>KK.13.4</v>
      </c>
      <c r="B194" s="104" t="str">
        <f>'DGNB Master'!D84</f>
        <v xml:space="preserve">I ejendomme, hvor det er muligt at bruge kompost, skal haveaffaldet komposteres på friarealerne på egen grund. </v>
      </c>
      <c r="C194" s="35"/>
      <c r="D194" s="35"/>
      <c r="E194" s="39"/>
      <c r="F194" s="39"/>
      <c r="G194" s="39" t="str">
        <f t="shared" si="25"/>
        <v/>
      </c>
      <c r="H194" s="34"/>
    </row>
    <row r="195" spans="1:8" outlineLevel="2" x14ac:dyDescent="0.25">
      <c r="A195" s="199"/>
      <c r="B195" s="199"/>
      <c r="C195" s="199"/>
      <c r="D195" s="199"/>
      <c r="E195" s="199"/>
      <c r="F195" s="199"/>
      <c r="G195" s="199"/>
      <c r="H195" s="199"/>
    </row>
    <row r="196" spans="1:8" outlineLevel="2" x14ac:dyDescent="0.25">
      <c r="A196" s="200"/>
      <c r="B196" s="200"/>
      <c r="C196" s="200"/>
      <c r="D196" s="200"/>
      <c r="E196" s="200"/>
      <c r="F196" s="200"/>
      <c r="G196" s="200"/>
      <c r="H196" s="200"/>
    </row>
    <row r="197" spans="1:8" ht="21" outlineLevel="2" x14ac:dyDescent="0.35">
      <c r="A197" s="170" t="str">
        <f>'DGNB Master'!A86</f>
        <v>Jordforurening</v>
      </c>
      <c r="B197" s="170"/>
      <c r="C197" s="170"/>
      <c r="D197" s="170"/>
      <c r="E197" s="170"/>
      <c r="F197" s="170"/>
      <c r="G197" s="170"/>
      <c r="H197" s="170"/>
    </row>
    <row r="198" spans="1:8" outlineLevel="2" x14ac:dyDescent="0.25">
      <c r="A198" s="194"/>
      <c r="B198" s="194"/>
      <c r="C198" s="194"/>
      <c r="D198" s="194"/>
      <c r="E198" s="194"/>
      <c r="F198" s="194"/>
      <c r="G198" s="194"/>
      <c r="H198" s="194"/>
    </row>
    <row r="199" spans="1:8" ht="63" outlineLevel="2" x14ac:dyDescent="0.25">
      <c r="A199" s="105" t="s">
        <v>64</v>
      </c>
      <c r="B199" s="105" t="s">
        <v>65</v>
      </c>
      <c r="C199" s="106" t="s">
        <v>66</v>
      </c>
      <c r="D199" s="107" t="s">
        <v>67</v>
      </c>
      <c r="E199" s="107" t="s">
        <v>68</v>
      </c>
      <c r="F199" s="107" t="s">
        <v>69</v>
      </c>
      <c r="G199" s="133"/>
      <c r="H199" s="105" t="s">
        <v>70</v>
      </c>
    </row>
    <row r="200" spans="1:8" ht="18.75" outlineLevel="1" x14ac:dyDescent="0.25">
      <c r="A200" s="109">
        <v>14</v>
      </c>
      <c r="B200" s="99" t="str">
        <f>'DGNB Master'!C86</f>
        <v>Jordforurening</v>
      </c>
      <c r="C200" s="35"/>
      <c r="D200" s="35"/>
      <c r="E200" s="39"/>
      <c r="F200" s="39"/>
      <c r="G200" s="39" t="str">
        <f t="shared" ref="G200:G201" si="26">IF(D200="nej","forklar hvorfor --&gt;","")</f>
        <v/>
      </c>
      <c r="H200" s="25"/>
    </row>
    <row r="201" spans="1:8" ht="105" outlineLevel="2" x14ac:dyDescent="0.25">
      <c r="A201" s="110" t="s">
        <v>74</v>
      </c>
      <c r="B201" s="34" t="str">
        <f>'DGNB Master'!D87</f>
        <v xml:space="preserve">Jordforureninger af mindre arealmæssig udbredelse (dvs. punktkilder), der kan udgøre et miljø- og/eller sundhedsmæssigt problem, skal fjernes, hvis de konstateres på en grund som ikke er kortlagt efter jordforureningsloven. Dvs. forureningen skal bortgraves, så grunden ikke skal kortlægges efter jordforureningsloven. </v>
      </c>
      <c r="C201" s="35"/>
      <c r="D201" s="35"/>
      <c r="E201" s="39"/>
      <c r="F201" s="39"/>
      <c r="G201" s="39" t="str">
        <f t="shared" si="26"/>
        <v/>
      </c>
      <c r="H201" s="25"/>
    </row>
    <row r="202" spans="1:8" outlineLevel="1" x14ac:dyDescent="0.25"/>
  </sheetData>
  <sheetProtection algorithmName="SHA-512" hashValue="6TN9TQHK5bPiVHI7DK/mQxRA/dnGHP/XehAOz2028gwKaQqUQLfsI9F4jrD1L7ry+XtreOThq3mszKv20P2BeA==" saltValue="lPRjwJQUuBDmOrZ9YsAqXg==" spinCount="100000" sheet="1" objects="1" scenarios="1"/>
  <protectedRanges>
    <protectedRange sqref="D40:F45 D50:F51 D57:F61 D64:F66 D69:F71 D78:F79 D85:F89 D92:F93 D96:F99 D105:F111 D124:F125 D35:F37 H35:H37 H40:H45 H50:H51 H57:H61 H64:H66 H69:H71 H78:H79 H85:H89 H92:H93 H96:H99 H105:H111 D114:F118 H114:H118 H124:H125 D48:F48 H48 D73:F75 H73:H75" name="DGNB"/>
    <protectedRange sqref="D59 B4:B6 C8:C11 C13:C18" name="Område1"/>
    <protectedRange algorithmName="SHA-512" hashValue="uCkwzX5uxiNx4LZNAsL4dA9U14yjmqXlTmdTazu9XgCJnTN9UDJmJsorNtX0UVHqxvPo3+JtLh/7BugarxHjmw==" saltValue="M9NlsO8UQM9rY2N5uGvyug==" spinCount="100000" sqref="G35" name="Område4_2"/>
    <protectedRange algorithmName="SHA-512" hashValue="AKjiSDdA0hoU4ed14ZVa77ouXmtVx9Wn4yaLaSfvpV/0IV09uiojZaGndZPlY5+al1XE2vmRpKP/t00ieYb+OQ==" saltValue="dIpjRTxy0Il9ull1jYU6eg==" spinCount="100000" sqref="G35" name="Område8_1"/>
    <protectedRange algorithmName="SHA-512" hashValue="nbCK3XWXfzl8wijBLVtQEuA6xweSw9HB7okJGPdLBrDYfUlSebi+VtXxrLeKiOoIMXn+uN51PEW92EKoEycSLw==" saltValue="2IaRtWqLrtQJkdPLst1ujg==" spinCount="100000" sqref="G36:G37" name="Område10_2"/>
    <protectedRange algorithmName="SHA-512" hashValue="nbCK3XWXfzl8wijBLVtQEuA6xweSw9HB7okJGPdLBrDYfUlSebi+VtXxrLeKiOoIMXn+uN51PEW92EKoEycSLw==" saltValue="2IaRtWqLrtQJkdPLst1ujg==" spinCount="100000" sqref="G40:G45 G48" name="Område10_3"/>
    <protectedRange algorithmName="SHA-512" hashValue="uCkwzX5uxiNx4LZNAsL4dA9U14yjmqXlTmdTazu9XgCJnTN9UDJmJsorNtX0UVHqxvPo3+JtLh/7BugarxHjmw==" saltValue="M9NlsO8UQM9rY2N5uGvyug==" spinCount="100000" sqref="G40:G45 G48" name="Område4_4"/>
    <protectedRange algorithmName="SHA-512" hashValue="AKjiSDdA0hoU4ed14ZVa77ouXmtVx9Wn4yaLaSfvpV/0IV09uiojZaGndZPlY5+al1XE2vmRpKP/t00ieYb+OQ==" saltValue="dIpjRTxy0Il9ull1jYU6eg==" spinCount="100000" sqref="G40:G45 G48" name="Område8_3"/>
    <protectedRange algorithmName="SHA-512" hashValue="uCkwzX5uxiNx4LZNAsL4dA9U14yjmqXlTmdTazu9XgCJnTN9UDJmJsorNtX0UVHqxvPo3+JtLh/7BugarxHjmw==" saltValue="M9NlsO8UQM9rY2N5uGvyug==" spinCount="100000" sqref="G50:G51" name="Område4_5"/>
    <protectedRange algorithmName="SHA-512" hashValue="AKjiSDdA0hoU4ed14ZVa77ouXmtVx9Wn4yaLaSfvpV/0IV09uiojZaGndZPlY5+al1XE2vmRpKP/t00ieYb+OQ==" saltValue="dIpjRTxy0Il9ull1jYU6eg==" spinCount="100000" sqref="G50:G51" name="Område8_4"/>
    <protectedRange algorithmName="SHA-512" hashValue="nbCK3XWXfzl8wijBLVtQEuA6xweSw9HB7okJGPdLBrDYfUlSebi+VtXxrLeKiOoIMXn+uN51PEW92EKoEycSLw==" saltValue="2IaRtWqLrtQJkdPLst1ujg==" spinCount="100000" sqref="G57:G61" name="Område10_5"/>
    <protectedRange algorithmName="SHA-512" hashValue="uCkwzX5uxiNx4LZNAsL4dA9U14yjmqXlTmdTazu9XgCJnTN9UDJmJsorNtX0UVHqxvPo3+JtLh/7BugarxHjmw==" saltValue="M9NlsO8UQM9rY2N5uGvyug==" spinCount="100000" sqref="G57:G61" name="Område4_6"/>
    <protectedRange algorithmName="SHA-512" hashValue="AKjiSDdA0hoU4ed14ZVa77ouXmtVx9Wn4yaLaSfvpV/0IV09uiojZaGndZPlY5+al1XE2vmRpKP/t00ieYb+OQ==" saltValue="dIpjRTxy0Il9ull1jYU6eg==" spinCount="100000" sqref="G57:G61" name="Område8_5"/>
    <protectedRange algorithmName="SHA-512" hashValue="nbCK3XWXfzl8wijBLVtQEuA6xweSw9HB7okJGPdLBrDYfUlSebi+VtXxrLeKiOoIMXn+uN51PEW92EKoEycSLw==" saltValue="2IaRtWqLrtQJkdPLst1ujg==" spinCount="100000" sqref="G64:G66" name="Område10_6"/>
    <protectedRange algorithmName="SHA-512" hashValue="uCkwzX5uxiNx4LZNAsL4dA9U14yjmqXlTmdTazu9XgCJnTN9UDJmJsorNtX0UVHqxvPo3+JtLh/7BugarxHjmw==" saltValue="M9NlsO8UQM9rY2N5uGvyug==" spinCount="100000" sqref="G64:G66" name="Område4_7"/>
    <protectedRange algorithmName="SHA-512" hashValue="AKjiSDdA0hoU4ed14ZVa77ouXmtVx9Wn4yaLaSfvpV/0IV09uiojZaGndZPlY5+al1XE2vmRpKP/t00ieYb+OQ==" saltValue="dIpjRTxy0Il9ull1jYU6eg==" spinCount="100000" sqref="G64:G66" name="Område8_6"/>
    <protectedRange algorithmName="SHA-512" hashValue="nbCK3XWXfzl8wijBLVtQEuA6xweSw9HB7okJGPdLBrDYfUlSebi+VtXxrLeKiOoIMXn+uN51PEW92EKoEycSLw==" saltValue="2IaRtWqLrtQJkdPLst1ujg==" spinCount="100000" sqref="G69:G71 G73:G75" name="Område10_7"/>
    <protectedRange algorithmName="SHA-512" hashValue="uCkwzX5uxiNx4LZNAsL4dA9U14yjmqXlTmdTazu9XgCJnTN9UDJmJsorNtX0UVHqxvPo3+JtLh/7BugarxHjmw==" saltValue="M9NlsO8UQM9rY2N5uGvyug==" spinCount="100000" sqref="G69:G71 G73:G75" name="Område4_8"/>
    <protectedRange algorithmName="SHA-512" hashValue="AKjiSDdA0hoU4ed14ZVa77ouXmtVx9Wn4yaLaSfvpV/0IV09uiojZaGndZPlY5+al1XE2vmRpKP/t00ieYb+OQ==" saltValue="dIpjRTxy0Il9ull1jYU6eg==" spinCount="100000" sqref="G69:G71 G73:G75" name="Område8_7"/>
    <protectedRange algorithmName="SHA-512" hashValue="nbCK3XWXfzl8wijBLVtQEuA6xweSw9HB7okJGPdLBrDYfUlSebi+VtXxrLeKiOoIMXn+uN51PEW92EKoEycSLw==" saltValue="2IaRtWqLrtQJkdPLst1ujg==" spinCount="100000" sqref="G78:G79" name="Område10_8"/>
    <protectedRange algorithmName="SHA-512" hashValue="uCkwzX5uxiNx4LZNAsL4dA9U14yjmqXlTmdTazu9XgCJnTN9UDJmJsorNtX0UVHqxvPo3+JtLh/7BugarxHjmw==" saltValue="M9NlsO8UQM9rY2N5uGvyug==" spinCount="100000" sqref="G78:G79" name="Område4_9"/>
    <protectedRange algorithmName="SHA-512" hashValue="AKjiSDdA0hoU4ed14ZVa77ouXmtVx9Wn4yaLaSfvpV/0IV09uiojZaGndZPlY5+al1XE2vmRpKP/t00ieYb+OQ==" saltValue="dIpjRTxy0Il9ull1jYU6eg==" spinCount="100000" sqref="G78:G79" name="Område8_8"/>
    <protectedRange algorithmName="SHA-512" hashValue="nbCK3XWXfzl8wijBLVtQEuA6xweSw9HB7okJGPdLBrDYfUlSebi+VtXxrLeKiOoIMXn+uN51PEW92EKoEycSLw==" saltValue="2IaRtWqLrtQJkdPLst1ujg==" spinCount="100000" sqref="G85:G89" name="Område10_9"/>
    <protectedRange algorithmName="SHA-512" hashValue="uCkwzX5uxiNx4LZNAsL4dA9U14yjmqXlTmdTazu9XgCJnTN9UDJmJsorNtX0UVHqxvPo3+JtLh/7BugarxHjmw==" saltValue="M9NlsO8UQM9rY2N5uGvyug==" spinCount="100000" sqref="G85:G89" name="Område4_10"/>
    <protectedRange algorithmName="SHA-512" hashValue="AKjiSDdA0hoU4ed14ZVa77ouXmtVx9Wn4yaLaSfvpV/0IV09uiojZaGndZPlY5+al1XE2vmRpKP/t00ieYb+OQ==" saltValue="dIpjRTxy0Il9ull1jYU6eg==" spinCount="100000" sqref="G85:G89" name="Område8_9"/>
    <protectedRange algorithmName="SHA-512" hashValue="nbCK3XWXfzl8wijBLVtQEuA6xweSw9HB7okJGPdLBrDYfUlSebi+VtXxrLeKiOoIMXn+uN51PEW92EKoEycSLw==" saltValue="2IaRtWqLrtQJkdPLst1ujg==" spinCount="100000" sqref="G92:G93" name="Område10_10"/>
    <protectedRange algorithmName="SHA-512" hashValue="uCkwzX5uxiNx4LZNAsL4dA9U14yjmqXlTmdTazu9XgCJnTN9UDJmJsorNtX0UVHqxvPo3+JtLh/7BugarxHjmw==" saltValue="M9NlsO8UQM9rY2N5uGvyug==" spinCount="100000" sqref="G92:G93" name="Område4_11"/>
    <protectedRange algorithmName="SHA-512" hashValue="AKjiSDdA0hoU4ed14ZVa77ouXmtVx9Wn4yaLaSfvpV/0IV09uiojZaGndZPlY5+al1XE2vmRpKP/t00ieYb+OQ==" saltValue="dIpjRTxy0Il9ull1jYU6eg==" spinCount="100000" sqref="G92:G93" name="Område8_10"/>
    <protectedRange algorithmName="SHA-512" hashValue="nbCK3XWXfzl8wijBLVtQEuA6xweSw9HB7okJGPdLBrDYfUlSebi+VtXxrLeKiOoIMXn+uN51PEW92EKoEycSLw==" saltValue="2IaRtWqLrtQJkdPLst1ujg==" spinCount="100000" sqref="G96:G99" name="Område10_11"/>
    <protectedRange algorithmName="SHA-512" hashValue="uCkwzX5uxiNx4LZNAsL4dA9U14yjmqXlTmdTazu9XgCJnTN9UDJmJsorNtX0UVHqxvPo3+JtLh/7BugarxHjmw==" saltValue="M9NlsO8UQM9rY2N5uGvyug==" spinCount="100000" sqref="G96:G99" name="Område4_12"/>
    <protectedRange algorithmName="SHA-512" hashValue="AKjiSDdA0hoU4ed14ZVa77ouXmtVx9Wn4yaLaSfvpV/0IV09uiojZaGndZPlY5+al1XE2vmRpKP/t00ieYb+OQ==" saltValue="dIpjRTxy0Il9ull1jYU6eg==" spinCount="100000" sqref="G96:G99" name="Område8_11"/>
    <protectedRange algorithmName="SHA-512" hashValue="nbCK3XWXfzl8wijBLVtQEuA6xweSw9HB7okJGPdLBrDYfUlSebi+VtXxrLeKiOoIMXn+uN51PEW92EKoEycSLw==" saltValue="2IaRtWqLrtQJkdPLst1ujg==" spinCount="100000" sqref="G105:G111" name="Område10_12"/>
    <protectedRange algorithmName="SHA-512" hashValue="uCkwzX5uxiNx4LZNAsL4dA9U14yjmqXlTmdTazu9XgCJnTN9UDJmJsorNtX0UVHqxvPo3+JtLh/7BugarxHjmw==" saltValue="M9NlsO8UQM9rY2N5uGvyug==" spinCount="100000" sqref="G105:G111" name="Område4_13"/>
    <protectedRange algorithmName="SHA-512" hashValue="AKjiSDdA0hoU4ed14ZVa77ouXmtVx9Wn4yaLaSfvpV/0IV09uiojZaGndZPlY5+al1XE2vmRpKP/t00ieYb+OQ==" saltValue="dIpjRTxy0Il9ull1jYU6eg==" spinCount="100000" sqref="G105:G111" name="Område8_12"/>
    <protectedRange algorithmName="SHA-512" hashValue="nbCK3XWXfzl8wijBLVtQEuA6xweSw9HB7okJGPdLBrDYfUlSebi+VtXxrLeKiOoIMXn+uN51PEW92EKoEycSLw==" saltValue="2IaRtWqLrtQJkdPLst1ujg==" spinCount="100000" sqref="G114:G117" name="Område10_13"/>
    <protectedRange algorithmName="SHA-512" hashValue="uCkwzX5uxiNx4LZNAsL4dA9U14yjmqXlTmdTazu9XgCJnTN9UDJmJsorNtX0UVHqxvPo3+JtLh/7BugarxHjmw==" saltValue="M9NlsO8UQM9rY2N5uGvyug==" spinCount="100000" sqref="G114:G117" name="Område4_14"/>
    <protectedRange algorithmName="SHA-512" hashValue="AKjiSDdA0hoU4ed14ZVa77ouXmtVx9Wn4yaLaSfvpV/0IV09uiojZaGndZPlY5+al1XE2vmRpKP/t00ieYb+OQ==" saltValue="dIpjRTxy0Il9ull1jYU6eg==" spinCount="100000" sqref="G114:G117" name="Område8_13"/>
    <protectedRange algorithmName="SHA-512" hashValue="nbCK3XWXfzl8wijBLVtQEuA6xweSw9HB7okJGPdLBrDYfUlSebi+VtXxrLeKiOoIMXn+uN51PEW92EKoEycSLw==" saltValue="2IaRtWqLrtQJkdPLst1ujg==" spinCount="100000" sqref="G118" name="Område10_14"/>
    <protectedRange algorithmName="SHA-512" hashValue="uCkwzX5uxiNx4LZNAsL4dA9U14yjmqXlTmdTazu9XgCJnTN9UDJmJsorNtX0UVHqxvPo3+JtLh/7BugarxHjmw==" saltValue="M9NlsO8UQM9rY2N5uGvyug==" spinCount="100000" sqref="G118" name="Område4_15"/>
    <protectedRange algorithmName="SHA-512" hashValue="AKjiSDdA0hoU4ed14ZVa77ouXmtVx9Wn4yaLaSfvpV/0IV09uiojZaGndZPlY5+al1XE2vmRpKP/t00ieYb+OQ==" saltValue="dIpjRTxy0Il9ull1jYU6eg==" spinCount="100000" sqref="G118" name="Område8_14"/>
    <protectedRange algorithmName="SHA-512" hashValue="nbCK3XWXfzl8wijBLVtQEuA6xweSw9HB7okJGPdLBrDYfUlSebi+VtXxrLeKiOoIMXn+uN51PEW92EKoEycSLw==" saltValue="2IaRtWqLrtQJkdPLst1ujg==" spinCount="100000" sqref="G124:G125" name="Område10_15"/>
    <protectedRange algorithmName="SHA-512" hashValue="uCkwzX5uxiNx4LZNAsL4dA9U14yjmqXlTmdTazu9XgCJnTN9UDJmJsorNtX0UVHqxvPo3+JtLh/7BugarxHjmw==" saltValue="M9NlsO8UQM9rY2N5uGvyug==" spinCount="100000" sqref="G124:G125" name="Område4_16"/>
    <protectedRange algorithmName="SHA-512" hashValue="AKjiSDdA0hoU4ed14ZVa77ouXmtVx9Wn4yaLaSfvpV/0IV09uiojZaGndZPlY5+al1XE2vmRpKP/t00ieYb+OQ==" saltValue="dIpjRTxy0Il9ull1jYU6eg==" spinCount="100000" sqref="G124:G125" name="Område8_15"/>
    <protectedRange algorithmName="SHA-512" hashValue="nbCK3XWXfzl8wijBLVtQEuA6xweSw9HB7okJGPdLBrDYfUlSebi+VtXxrLeKiOoIMXn+uN51PEW92EKoEycSLw==" saltValue="2IaRtWqLrtQJkdPLst1ujg==" spinCount="100000" sqref="G133:G138" name="Område10_16"/>
    <protectedRange algorithmName="SHA-512" hashValue="uCkwzX5uxiNx4LZNAsL4dA9U14yjmqXlTmdTazu9XgCJnTN9UDJmJsorNtX0UVHqxvPo3+JtLh/7BugarxHjmw==" saltValue="M9NlsO8UQM9rY2N5uGvyug==" spinCount="100000" sqref="G133:G138" name="Område4_17"/>
    <protectedRange algorithmName="SHA-512" hashValue="AKjiSDdA0hoU4ed14ZVa77ouXmtVx9Wn4yaLaSfvpV/0IV09uiojZaGndZPlY5+al1XE2vmRpKP/t00ieYb+OQ==" saltValue="dIpjRTxy0Il9ull1jYU6eg==" spinCount="100000" sqref="G133:G138" name="Område8_16"/>
    <protectedRange algorithmName="SHA-512" hashValue="nbCK3XWXfzl8wijBLVtQEuA6xweSw9HB7okJGPdLBrDYfUlSebi+VtXxrLeKiOoIMXn+uN51PEW92EKoEycSLw==" saltValue="2IaRtWqLrtQJkdPLst1ujg==" spinCount="100000" sqref="G144:G147" name="Område10_17"/>
    <protectedRange algorithmName="SHA-512" hashValue="uCkwzX5uxiNx4LZNAsL4dA9U14yjmqXlTmdTazu9XgCJnTN9UDJmJsorNtX0UVHqxvPo3+JtLh/7BugarxHjmw==" saltValue="M9NlsO8UQM9rY2N5uGvyug==" spinCount="100000" sqref="G144:G147" name="Område4_18"/>
    <protectedRange algorithmName="SHA-512" hashValue="AKjiSDdA0hoU4ed14ZVa77ouXmtVx9Wn4yaLaSfvpV/0IV09uiojZaGndZPlY5+al1XE2vmRpKP/t00ieYb+OQ==" saltValue="dIpjRTxy0Il9ull1jYU6eg==" spinCount="100000" sqref="G144:G147" name="Område8_17"/>
    <protectedRange algorithmName="SHA-512" hashValue="nbCK3XWXfzl8wijBLVtQEuA6xweSw9HB7okJGPdLBrDYfUlSebi+VtXxrLeKiOoIMXn+uN51PEW92EKoEycSLw==" saltValue="2IaRtWqLrtQJkdPLst1ujg==" spinCount="100000" sqref="G150:G152" name="Område10_18"/>
    <protectedRange algorithmName="SHA-512" hashValue="uCkwzX5uxiNx4LZNAsL4dA9U14yjmqXlTmdTazu9XgCJnTN9UDJmJsorNtX0UVHqxvPo3+JtLh/7BugarxHjmw==" saltValue="M9NlsO8UQM9rY2N5uGvyug==" spinCount="100000" sqref="G150:G152" name="Område4_19"/>
    <protectedRange algorithmName="SHA-512" hashValue="AKjiSDdA0hoU4ed14ZVa77ouXmtVx9Wn4yaLaSfvpV/0IV09uiojZaGndZPlY5+al1XE2vmRpKP/t00ieYb+OQ==" saltValue="dIpjRTxy0Il9ull1jYU6eg==" spinCount="100000" sqref="G150:G152" name="Område8_18"/>
    <protectedRange algorithmName="SHA-512" hashValue="nbCK3XWXfzl8wijBLVtQEuA6xweSw9HB7okJGPdLBrDYfUlSebi+VtXxrLeKiOoIMXn+uN51PEW92EKoEycSLw==" saltValue="2IaRtWqLrtQJkdPLst1ujg==" spinCount="100000" sqref="G155:G156" name="Område10_19"/>
    <protectedRange algorithmName="SHA-512" hashValue="uCkwzX5uxiNx4LZNAsL4dA9U14yjmqXlTmdTazu9XgCJnTN9UDJmJsorNtX0UVHqxvPo3+JtLh/7BugarxHjmw==" saltValue="M9NlsO8UQM9rY2N5uGvyug==" spinCount="100000" sqref="G155:G156" name="Område4_20"/>
    <protectedRange algorithmName="SHA-512" hashValue="AKjiSDdA0hoU4ed14ZVa77ouXmtVx9Wn4yaLaSfvpV/0IV09uiojZaGndZPlY5+al1XE2vmRpKP/t00ieYb+OQ==" saltValue="dIpjRTxy0Il9ull1jYU6eg==" spinCount="100000" sqref="G155:G156" name="Område8_19"/>
    <protectedRange algorithmName="SHA-512" hashValue="nbCK3XWXfzl8wijBLVtQEuA6xweSw9HB7okJGPdLBrDYfUlSebi+VtXxrLeKiOoIMXn+uN51PEW92EKoEycSLw==" saltValue="2IaRtWqLrtQJkdPLst1ujg==" spinCount="100000" sqref="G159:G160" name="Område10_20"/>
    <protectedRange algorithmName="SHA-512" hashValue="uCkwzX5uxiNx4LZNAsL4dA9U14yjmqXlTmdTazu9XgCJnTN9UDJmJsorNtX0UVHqxvPo3+JtLh/7BugarxHjmw==" saltValue="M9NlsO8UQM9rY2N5uGvyug==" spinCount="100000" sqref="G159:G160" name="Område4_21"/>
    <protectedRange algorithmName="SHA-512" hashValue="AKjiSDdA0hoU4ed14ZVa77ouXmtVx9Wn4yaLaSfvpV/0IV09uiojZaGndZPlY5+al1XE2vmRpKP/t00ieYb+OQ==" saltValue="dIpjRTxy0Il9ull1jYU6eg==" spinCount="100000" sqref="G159:G160" name="Område8_20"/>
    <protectedRange algorithmName="SHA-512" hashValue="nbCK3XWXfzl8wijBLVtQEuA6xweSw9HB7okJGPdLBrDYfUlSebi+VtXxrLeKiOoIMXn+uN51PEW92EKoEycSLw==" saltValue="2IaRtWqLrtQJkdPLst1ujg==" spinCount="100000" sqref="G163:G164" name="Område10_21"/>
    <protectedRange algorithmName="SHA-512" hashValue="uCkwzX5uxiNx4LZNAsL4dA9U14yjmqXlTmdTazu9XgCJnTN9UDJmJsorNtX0UVHqxvPo3+JtLh/7BugarxHjmw==" saltValue="M9NlsO8UQM9rY2N5uGvyug==" spinCount="100000" sqref="G163:G164" name="Område4_22"/>
    <protectedRange algorithmName="SHA-512" hashValue="AKjiSDdA0hoU4ed14ZVa77ouXmtVx9Wn4yaLaSfvpV/0IV09uiojZaGndZPlY5+al1XE2vmRpKP/t00ieYb+OQ==" saltValue="dIpjRTxy0Il9ull1jYU6eg==" spinCount="100000" sqref="G163:G164" name="Område8_21"/>
    <protectedRange algorithmName="SHA-512" hashValue="nbCK3XWXfzl8wijBLVtQEuA6xweSw9HB7okJGPdLBrDYfUlSebi+VtXxrLeKiOoIMXn+uN51PEW92EKoEycSLw==" saltValue="2IaRtWqLrtQJkdPLst1ujg==" spinCount="100000" sqref="G170:G172" name="Område10_22"/>
    <protectedRange algorithmName="SHA-512" hashValue="uCkwzX5uxiNx4LZNAsL4dA9U14yjmqXlTmdTazu9XgCJnTN9UDJmJsorNtX0UVHqxvPo3+JtLh/7BugarxHjmw==" saltValue="M9NlsO8UQM9rY2N5uGvyug==" spinCount="100000" sqref="G170:G172" name="Område4_23"/>
    <protectedRange algorithmName="SHA-512" hashValue="AKjiSDdA0hoU4ed14ZVa77ouXmtVx9Wn4yaLaSfvpV/0IV09uiojZaGndZPlY5+al1XE2vmRpKP/t00ieYb+OQ==" saltValue="dIpjRTxy0Il9ull1jYU6eg==" spinCount="100000" sqref="G170:G172" name="Område8_22"/>
    <protectedRange algorithmName="SHA-512" hashValue="nbCK3XWXfzl8wijBLVtQEuA6xweSw9HB7okJGPdLBrDYfUlSebi+VtXxrLeKiOoIMXn+uN51PEW92EKoEycSLw==" saltValue="2IaRtWqLrtQJkdPLst1ujg==" spinCount="100000" sqref="G175:G176" name="Område10_23"/>
    <protectedRange algorithmName="SHA-512" hashValue="uCkwzX5uxiNx4LZNAsL4dA9U14yjmqXlTmdTazu9XgCJnTN9UDJmJsorNtX0UVHqxvPo3+JtLh/7BugarxHjmw==" saltValue="M9NlsO8UQM9rY2N5uGvyug==" spinCount="100000" sqref="G175:G176" name="Område4_24"/>
    <protectedRange algorithmName="SHA-512" hashValue="AKjiSDdA0hoU4ed14ZVa77ouXmtVx9Wn4yaLaSfvpV/0IV09uiojZaGndZPlY5+al1XE2vmRpKP/t00ieYb+OQ==" saltValue="dIpjRTxy0Il9ull1jYU6eg==" spinCount="100000" sqref="G175:G176" name="Område8_23"/>
    <protectedRange algorithmName="SHA-512" hashValue="nbCK3XWXfzl8wijBLVtQEuA6xweSw9HB7okJGPdLBrDYfUlSebi+VtXxrLeKiOoIMXn+uN51PEW92EKoEycSLw==" saltValue="2IaRtWqLrtQJkdPLst1ujg==" spinCount="100000" sqref="G179:G180" name="Område10_24"/>
    <protectedRange algorithmName="SHA-512" hashValue="uCkwzX5uxiNx4LZNAsL4dA9U14yjmqXlTmdTazu9XgCJnTN9UDJmJsorNtX0UVHqxvPo3+JtLh/7BugarxHjmw==" saltValue="M9NlsO8UQM9rY2N5uGvyug==" spinCount="100000" sqref="G179:G180" name="Område4_25"/>
    <protectedRange algorithmName="SHA-512" hashValue="AKjiSDdA0hoU4ed14ZVa77ouXmtVx9Wn4yaLaSfvpV/0IV09uiojZaGndZPlY5+al1XE2vmRpKP/t00ieYb+OQ==" saltValue="dIpjRTxy0Il9ull1jYU6eg==" spinCount="100000" sqref="G179:G180" name="Område8_24"/>
    <protectedRange algorithmName="SHA-512" hashValue="nbCK3XWXfzl8wijBLVtQEuA6xweSw9HB7okJGPdLBrDYfUlSebi+VtXxrLeKiOoIMXn+uN51PEW92EKoEycSLw==" saltValue="2IaRtWqLrtQJkdPLst1ujg==" spinCount="100000" sqref="G186:G187" name="Område10_25"/>
    <protectedRange algorithmName="SHA-512" hashValue="uCkwzX5uxiNx4LZNAsL4dA9U14yjmqXlTmdTazu9XgCJnTN9UDJmJsorNtX0UVHqxvPo3+JtLh/7BugarxHjmw==" saltValue="M9NlsO8UQM9rY2N5uGvyug==" spinCount="100000" sqref="G186:G187" name="Område4_26"/>
    <protectedRange algorithmName="SHA-512" hashValue="AKjiSDdA0hoU4ed14ZVa77ouXmtVx9Wn4yaLaSfvpV/0IV09uiojZaGndZPlY5+al1XE2vmRpKP/t00ieYb+OQ==" saltValue="dIpjRTxy0Il9ull1jYU6eg==" spinCount="100000" sqref="G186:G187" name="Område8_25"/>
    <protectedRange algorithmName="SHA-512" hashValue="nbCK3XWXfzl8wijBLVtQEuA6xweSw9HB7okJGPdLBrDYfUlSebi+VtXxrLeKiOoIMXn+uN51PEW92EKoEycSLw==" saltValue="2IaRtWqLrtQJkdPLst1ujg==" spinCount="100000" sqref="G190:G194" name="Område10_26"/>
    <protectedRange algorithmName="SHA-512" hashValue="uCkwzX5uxiNx4LZNAsL4dA9U14yjmqXlTmdTazu9XgCJnTN9UDJmJsorNtX0UVHqxvPo3+JtLh/7BugarxHjmw==" saltValue="M9NlsO8UQM9rY2N5uGvyug==" spinCount="100000" sqref="G190:G194" name="Område4_27"/>
    <protectedRange algorithmName="SHA-512" hashValue="AKjiSDdA0hoU4ed14ZVa77ouXmtVx9Wn4yaLaSfvpV/0IV09uiojZaGndZPlY5+al1XE2vmRpKP/t00ieYb+OQ==" saltValue="dIpjRTxy0Il9ull1jYU6eg==" spinCount="100000" sqref="G190:G194" name="Område8_26"/>
    <protectedRange algorithmName="SHA-512" hashValue="nbCK3XWXfzl8wijBLVtQEuA6xweSw9HB7okJGPdLBrDYfUlSebi+VtXxrLeKiOoIMXn+uN51PEW92EKoEycSLw==" saltValue="2IaRtWqLrtQJkdPLst1ujg==" spinCount="100000" sqref="G200:G201" name="Område10_27"/>
    <protectedRange algorithmName="SHA-512" hashValue="uCkwzX5uxiNx4LZNAsL4dA9U14yjmqXlTmdTazu9XgCJnTN9UDJmJsorNtX0UVHqxvPo3+JtLh/7BugarxHjmw==" saltValue="M9NlsO8UQM9rY2N5uGvyug==" spinCount="100000" sqref="G200:G201" name="Område4_28"/>
    <protectedRange algorithmName="SHA-512" hashValue="AKjiSDdA0hoU4ed14ZVa77ouXmtVx9Wn4yaLaSfvpV/0IV09uiojZaGndZPlY5+al1XE2vmRpKP/t00ieYb+OQ==" saltValue="dIpjRTxy0Il9ull1jYU6eg==" spinCount="100000" sqref="G200:G201" name="Område8_27"/>
    <protectedRange algorithmName="SHA-512" hashValue="nbCK3XWXfzl8wijBLVtQEuA6xweSw9HB7okJGPdLBrDYfUlSebi+VtXxrLeKiOoIMXn+uN51PEW92EKoEycSLw==" saltValue="2IaRtWqLrtQJkdPLst1ujg==" spinCount="100000" sqref="F34 F39 F49" name="Område10_28"/>
    <protectedRange algorithmName="SHA-512" hashValue="nbCK3XWXfzl8wijBLVtQEuA6xweSw9HB7okJGPdLBrDYfUlSebi+VtXxrLeKiOoIMXn+uN51PEW92EKoEycSLw==" saltValue="2IaRtWqLrtQJkdPLst1ujg==" spinCount="100000" sqref="G47 A46:H46 A47:C47" name="Område10_29"/>
    <protectedRange algorithmName="SHA-512" hashValue="LNhAtUDFHDueCMRVVkEpsFMyYwDUG5aE7ZKe6VWnnhawbeLAmNZFBGctjCRpFX3Y9a8XR0c9jzrPpvDzA7ZwcQ==" saltValue="TonroMBnCASv+Ur9/abjDA==" spinCount="100000" sqref="G47 A47:C47" name="Område5_1"/>
    <protectedRange sqref="H47 D47:F47" name="DGNB_2"/>
    <protectedRange algorithmName="SHA-512" hashValue="AKjiSDdA0hoU4ed14ZVa77ouXmtVx9Wn4yaLaSfvpV/0IV09uiojZaGndZPlY5+al1XE2vmRpKP/t00ieYb+OQ==" saltValue="dIpjRTxy0Il9ull1jYU6eg==" spinCount="100000" sqref="G46:G47" name="Område8_28"/>
    <protectedRange sqref="C12" name="Område1_2"/>
    <protectedRange algorithmName="SHA-512" hashValue="AKjiSDdA0hoU4ed14ZVa77ouXmtVx9Wn4yaLaSfvpV/0IV09uiojZaGndZPlY5+al1XE2vmRpKP/t00ieYb+OQ==" saltValue="dIpjRTxy0Il9ull1jYU6eg==" spinCount="100000" sqref="G12" name="Område8_2"/>
  </protectedRanges>
  <mergeCells count="53">
    <mergeCell ref="A184:H184"/>
    <mergeCell ref="A188:H188"/>
    <mergeCell ref="A195:H196"/>
    <mergeCell ref="A197:H197"/>
    <mergeCell ref="A198:H198"/>
    <mergeCell ref="A141:H141"/>
    <mergeCell ref="A90:H90"/>
    <mergeCell ref="A94:H94"/>
    <mergeCell ref="A100:H101"/>
    <mergeCell ref="A102:H102"/>
    <mergeCell ref="A103:H103"/>
    <mergeCell ref="A119:H120"/>
    <mergeCell ref="A122:H122"/>
    <mergeCell ref="A130:H130"/>
    <mergeCell ref="A131:H131"/>
    <mergeCell ref="A139:H140"/>
    <mergeCell ref="A112:H112"/>
    <mergeCell ref="A177:H177"/>
    <mergeCell ref="A181:H182"/>
    <mergeCell ref="A183:H183"/>
    <mergeCell ref="A142:H142"/>
    <mergeCell ref="A148:H148"/>
    <mergeCell ref="A153:H153"/>
    <mergeCell ref="A157:H157"/>
    <mergeCell ref="A161:H161"/>
    <mergeCell ref="A165:H166"/>
    <mergeCell ref="A167:H167"/>
    <mergeCell ref="A168:H168"/>
    <mergeCell ref="A173:H173"/>
    <mergeCell ref="A76:H76"/>
    <mergeCell ref="A80:H81"/>
    <mergeCell ref="A82:H82"/>
    <mergeCell ref="A83:H83"/>
    <mergeCell ref="A38:H38"/>
    <mergeCell ref="A54:H54"/>
    <mergeCell ref="A55:H55"/>
    <mergeCell ref="A62:H62"/>
    <mergeCell ref="A67:H67"/>
    <mergeCell ref="A52:H53"/>
    <mergeCell ref="A33:H33"/>
    <mergeCell ref="A11:B11"/>
    <mergeCell ref="D11:H11"/>
    <mergeCell ref="A13:B13"/>
    <mergeCell ref="A14:B14"/>
    <mergeCell ref="A15:B15"/>
    <mergeCell ref="A16:B16"/>
    <mergeCell ref="A17:B17"/>
    <mergeCell ref="A18:B18"/>
    <mergeCell ref="A29:H29"/>
    <mergeCell ref="A30:H31"/>
    <mergeCell ref="A32:H32"/>
    <mergeCell ref="A21:G21"/>
    <mergeCell ref="D12:H12"/>
  </mergeCells>
  <hyperlinks>
    <hyperlink ref="G8" location="Helhedsplan!A128" display="Helhedsplan!A128" xr:uid="{CB9B4250-D1C6-41A3-86AB-7D0246BEF958}"/>
  </hyperlink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1601DCDD-4695-4F33-900A-E754A544FE2A}">
          <x14:formula1>
            <xm:f>'ja nej'!$A$5</xm:f>
          </x14:formula1>
          <xm:sqref>F35:F37 E57:F61 E114:F118 E190:F194 E47:F48 E85:F89 E92:F93 E102:F102 E105:F111 E96:F99 E179:F180 E133:F138 E144:F147 E150:F152 E155:F156 E159:F160 E163:F164 E170:F172 E175:F176 E200:F201 E186:F187 E64:F66 E78:F82 E124:F129 E50:F51 E34:E37 E40:F45 E69:F71 E73:F75</xm:sqref>
        </x14:dataValidation>
        <x14:dataValidation type="list" allowBlank="1" showInputMessage="1" showErrorMessage="1" xr:uid="{132EF679-2BF7-4A3B-8741-81B077A780D6}">
          <x14:formula1>
            <xm:f>'ja nej'!$A$2:$A$3</xm:f>
          </x14:formula1>
          <xm:sqref>C8 D64:D66 D35:D37 D50:D51 D190:D194 D78:D82 D73:D75 D92:D93 D96:D99 D102 D114:D118 D105:D111 D179:D180 D133:D138 D144:D147 D150:D152 D155:D156 D159:D160 D163:D164 D170:D172 D175:D176 D200:D201 D186:D187 D47:D48 D85:D89 D124:D129 D57:D61 D40:D45 D69:D71 C10:C12</xm:sqref>
        </x14:dataValidation>
        <x14:dataValidation type="list" allowBlank="1" showInputMessage="1" showErrorMessage="1" xr:uid="{47602BB2-CDF4-404B-A272-F4BEF8363BCD}">
          <x14:formula1>
            <xm:f>'ja nej'!$A$12:$A$14</xm:f>
          </x14:formula1>
          <xm:sqref>B4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4BD60-715C-4095-A343-FF6D6B083B4B}">
  <dimension ref="A1:A260"/>
  <sheetViews>
    <sheetView workbookViewId="0"/>
  </sheetViews>
  <sheetFormatPr defaultRowHeight="15" customHeight="1" zeroHeight="1" x14ac:dyDescent="0.25"/>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733F5-B8D4-4ECB-AF89-F68022295C6E}">
  <sheetPr codeName="Ark5"/>
  <dimension ref="A1:F87"/>
  <sheetViews>
    <sheetView topLeftCell="A56" workbookViewId="0">
      <selection activeCell="B59" sqref="B59"/>
    </sheetView>
  </sheetViews>
  <sheetFormatPr defaultRowHeight="15" x14ac:dyDescent="0.25"/>
  <cols>
    <col min="1" max="1" width="16.5703125" customWidth="1"/>
    <col min="2" max="2" width="20.28515625" customWidth="1"/>
    <col min="3" max="3" width="22.42578125" customWidth="1"/>
    <col min="4" max="4" width="49.42578125" bestFit="1" customWidth="1"/>
    <col min="5" max="5" width="49.5703125" customWidth="1"/>
  </cols>
  <sheetData>
    <row r="1" spans="1:6" x14ac:dyDescent="0.25">
      <c r="A1" s="23" t="s">
        <v>83</v>
      </c>
      <c r="B1" s="27" t="s">
        <v>84</v>
      </c>
      <c r="C1" s="28" t="s">
        <v>65</v>
      </c>
      <c r="D1" s="23" t="s">
        <v>85</v>
      </c>
      <c r="E1" s="23"/>
      <c r="F1" s="27" t="s">
        <v>86</v>
      </c>
    </row>
    <row r="2" spans="1:6" ht="60" x14ac:dyDescent="0.25">
      <c r="A2" s="23" t="s">
        <v>87</v>
      </c>
      <c r="B2" s="27">
        <v>0</v>
      </c>
      <c r="C2" s="28" t="s">
        <v>88</v>
      </c>
      <c r="D2" s="23" t="s">
        <v>89</v>
      </c>
      <c r="E2" s="23"/>
      <c r="F2" s="27"/>
    </row>
    <row r="3" spans="1:6" ht="30" x14ac:dyDescent="0.25">
      <c r="A3" s="23"/>
      <c r="B3" s="27"/>
      <c r="C3" s="28"/>
      <c r="D3" s="23" t="s">
        <v>90</v>
      </c>
      <c r="E3" s="23"/>
      <c r="F3" s="27"/>
    </row>
    <row r="4" spans="1:6" x14ac:dyDescent="0.25">
      <c r="A4" s="23"/>
      <c r="B4" s="27"/>
      <c r="C4" s="28"/>
      <c r="D4" s="23" t="s">
        <v>91</v>
      </c>
      <c r="E4" s="23"/>
      <c r="F4" s="27"/>
    </row>
    <row r="5" spans="1:6" x14ac:dyDescent="0.25">
      <c r="A5" s="23" t="s">
        <v>63</v>
      </c>
      <c r="B5" s="27"/>
      <c r="C5" s="28"/>
      <c r="D5" s="23"/>
      <c r="E5" s="23"/>
      <c r="F5" s="27"/>
    </row>
    <row r="6" spans="1:6" ht="51" x14ac:dyDescent="0.25">
      <c r="A6" s="23" t="s">
        <v>63</v>
      </c>
      <c r="B6" s="27" t="s">
        <v>92</v>
      </c>
      <c r="C6" s="28" t="s">
        <v>93</v>
      </c>
      <c r="D6" s="29" t="s">
        <v>94</v>
      </c>
      <c r="E6" s="29">
        <v>60</v>
      </c>
      <c r="F6" s="27"/>
    </row>
    <row r="7" spans="1:6" x14ac:dyDescent="0.25">
      <c r="A7" s="23"/>
      <c r="B7" s="27" t="s">
        <v>95</v>
      </c>
      <c r="C7" s="28"/>
      <c r="D7" s="29" t="s">
        <v>96</v>
      </c>
      <c r="E7" s="29">
        <v>30</v>
      </c>
      <c r="F7" s="27"/>
    </row>
    <row r="8" spans="1:6" ht="25.5" x14ac:dyDescent="0.25">
      <c r="A8" s="23"/>
      <c r="B8" s="27" t="s">
        <v>97</v>
      </c>
      <c r="C8" s="28"/>
      <c r="D8" s="29" t="s">
        <v>98</v>
      </c>
      <c r="E8" s="29">
        <v>30</v>
      </c>
      <c r="F8" s="27"/>
    </row>
    <row r="9" spans="1:6" ht="51" x14ac:dyDescent="0.25">
      <c r="A9" s="23" t="s">
        <v>63</v>
      </c>
      <c r="B9" s="27" t="s">
        <v>99</v>
      </c>
      <c r="C9" s="28" t="s">
        <v>100</v>
      </c>
      <c r="D9" s="29" t="s">
        <v>94</v>
      </c>
      <c r="E9" s="29"/>
      <c r="F9" s="27"/>
    </row>
    <row r="10" spans="1:6" ht="25.5" x14ac:dyDescent="0.25">
      <c r="A10" s="23"/>
      <c r="B10" s="27" t="s">
        <v>101</v>
      </c>
      <c r="C10" s="28"/>
      <c r="D10" s="29" t="s">
        <v>102</v>
      </c>
      <c r="E10" s="29">
        <v>30</v>
      </c>
      <c r="F10" s="27"/>
    </row>
    <row r="11" spans="1:6" x14ac:dyDescent="0.25">
      <c r="A11" s="23"/>
      <c r="B11" s="27" t="s">
        <v>103</v>
      </c>
      <c r="C11" s="28"/>
      <c r="D11" s="29" t="s">
        <v>104</v>
      </c>
      <c r="E11" s="29">
        <v>30</v>
      </c>
      <c r="F11" s="27"/>
    </row>
    <row r="12" spans="1:6" ht="76.5" x14ac:dyDescent="0.25">
      <c r="A12" s="23"/>
      <c r="B12" s="27"/>
      <c r="C12" s="28"/>
      <c r="D12" s="29" t="s">
        <v>105</v>
      </c>
      <c r="E12" s="29"/>
      <c r="F12" s="27"/>
    </row>
    <row r="13" spans="1:6" ht="25.5" x14ac:dyDescent="0.25">
      <c r="A13" s="23"/>
      <c r="B13" s="27"/>
      <c r="C13" s="28"/>
      <c r="D13" s="29" t="s">
        <v>106</v>
      </c>
      <c r="E13" s="29"/>
      <c r="F13" s="27"/>
    </row>
    <row r="14" spans="1:6" ht="25.5" x14ac:dyDescent="0.25">
      <c r="A14" s="23"/>
      <c r="B14" s="27" t="s">
        <v>107</v>
      </c>
      <c r="C14" s="28"/>
      <c r="D14" s="29" t="s">
        <v>108</v>
      </c>
      <c r="E14" s="29"/>
      <c r="F14" s="27"/>
    </row>
    <row r="15" spans="1:6" ht="25.5" x14ac:dyDescent="0.25">
      <c r="A15" s="23"/>
      <c r="B15" s="27" t="s">
        <v>109</v>
      </c>
      <c r="C15" s="28"/>
      <c r="D15" s="29" t="s">
        <v>110</v>
      </c>
      <c r="E15" s="29"/>
      <c r="F15" s="27"/>
    </row>
    <row r="16" spans="1:6" ht="63.75" x14ac:dyDescent="0.25">
      <c r="A16" s="23"/>
      <c r="B16" s="27"/>
      <c r="C16" s="28"/>
      <c r="D16" s="29" t="s">
        <v>111</v>
      </c>
      <c r="E16" s="29"/>
      <c r="F16" s="27"/>
    </row>
    <row r="17" spans="1:6" ht="25.5" x14ac:dyDescent="0.25">
      <c r="A17" s="23"/>
      <c r="B17" s="27" t="s">
        <v>112</v>
      </c>
      <c r="C17" s="28"/>
      <c r="D17" s="29" t="s">
        <v>113</v>
      </c>
      <c r="E17" s="29"/>
      <c r="F17" s="27"/>
    </row>
    <row r="18" spans="1:6" ht="135" x14ac:dyDescent="0.25">
      <c r="A18" s="23" t="s">
        <v>63</v>
      </c>
      <c r="B18" s="27" t="s">
        <v>114</v>
      </c>
      <c r="C18" s="30" t="s">
        <v>115</v>
      </c>
      <c r="D18" s="23" t="s">
        <v>116</v>
      </c>
      <c r="E18" s="23"/>
      <c r="F18" s="27"/>
    </row>
    <row r="19" spans="1:6" x14ac:dyDescent="0.25">
      <c r="A19" s="23"/>
      <c r="B19" s="27" t="s">
        <v>117</v>
      </c>
      <c r="C19" s="28"/>
      <c r="D19" s="23"/>
      <c r="E19" s="23"/>
      <c r="F19" s="27"/>
    </row>
    <row r="20" spans="1:6" ht="25.5" x14ac:dyDescent="0.25">
      <c r="A20" s="23" t="s">
        <v>63</v>
      </c>
      <c r="B20" s="27" t="s">
        <v>118</v>
      </c>
      <c r="C20" s="28" t="s">
        <v>119</v>
      </c>
      <c r="D20" s="29" t="s">
        <v>120</v>
      </c>
      <c r="E20" s="29"/>
      <c r="F20" s="27"/>
    </row>
    <row r="21" spans="1:6" ht="25.5" x14ac:dyDescent="0.25">
      <c r="A21" s="23"/>
      <c r="B21" s="27"/>
      <c r="C21" s="28" t="s">
        <v>121</v>
      </c>
      <c r="D21" s="29" t="s">
        <v>122</v>
      </c>
      <c r="E21" s="29"/>
      <c r="F21" s="27"/>
    </row>
    <row r="22" spans="1:6" ht="165.75" x14ac:dyDescent="0.25">
      <c r="A22" s="23"/>
      <c r="B22" s="27"/>
      <c r="C22" s="28"/>
      <c r="D22" s="29" t="s">
        <v>123</v>
      </c>
      <c r="E22" s="29"/>
      <c r="F22" s="27"/>
    </row>
    <row r="23" spans="1:6" ht="45" x14ac:dyDescent="0.25">
      <c r="A23" s="23" t="s">
        <v>259</v>
      </c>
      <c r="B23" s="27" t="s">
        <v>124</v>
      </c>
      <c r="C23" s="28" t="s">
        <v>125</v>
      </c>
      <c r="E23" s="29"/>
      <c r="F23" s="27"/>
    </row>
    <row r="24" spans="1:6" ht="15" customHeight="1" x14ac:dyDescent="0.25">
      <c r="A24" s="23"/>
      <c r="B24" s="27" t="s">
        <v>126</v>
      </c>
      <c r="C24" s="28"/>
      <c r="D24" s="29" t="s">
        <v>127</v>
      </c>
      <c r="E24" s="29">
        <v>5</v>
      </c>
      <c r="F24" s="27"/>
    </row>
    <row r="25" spans="1:6" ht="25.5" x14ac:dyDescent="0.25">
      <c r="A25" s="23"/>
      <c r="B25" s="27" t="s">
        <v>128</v>
      </c>
      <c r="C25" s="28"/>
      <c r="D25" s="29" t="s">
        <v>129</v>
      </c>
      <c r="E25" s="29">
        <v>10</v>
      </c>
      <c r="F25" s="27"/>
    </row>
    <row r="26" spans="1:6" ht="25.5" x14ac:dyDescent="0.25">
      <c r="A26" s="23"/>
      <c r="B26" s="27" t="s">
        <v>130</v>
      </c>
      <c r="C26" s="28"/>
      <c r="D26" s="29" t="s">
        <v>131</v>
      </c>
      <c r="E26" s="29"/>
      <c r="F26" s="27"/>
    </row>
    <row r="27" spans="1:6" ht="26.25" x14ac:dyDescent="0.25">
      <c r="A27" s="23"/>
      <c r="B27" s="27" t="s">
        <v>132</v>
      </c>
      <c r="C27" s="28"/>
      <c r="D27" s="149" t="s">
        <v>133</v>
      </c>
      <c r="E27" s="29">
        <v>5</v>
      </c>
      <c r="F27" s="27"/>
    </row>
    <row r="28" spans="1:6" x14ac:dyDescent="0.25">
      <c r="A28" s="23"/>
      <c r="B28" s="27"/>
      <c r="C28" s="28"/>
      <c r="D28" s="29"/>
      <c r="E28" s="29"/>
      <c r="F28" s="27"/>
    </row>
    <row r="29" spans="1:6" ht="45" x14ac:dyDescent="0.25">
      <c r="A29" s="23" t="s">
        <v>259</v>
      </c>
      <c r="B29" s="27" t="s">
        <v>134</v>
      </c>
      <c r="C29" s="28" t="s">
        <v>135</v>
      </c>
      <c r="E29" s="23">
        <v>75</v>
      </c>
      <c r="F29" s="27"/>
    </row>
    <row r="30" spans="1:6" ht="30" x14ac:dyDescent="0.25">
      <c r="A30" s="23"/>
      <c r="B30" s="27" t="s">
        <v>136</v>
      </c>
      <c r="C30" s="28"/>
      <c r="D30" s="23" t="s">
        <v>137</v>
      </c>
      <c r="E30" s="23">
        <v>80</v>
      </c>
      <c r="F30" s="27"/>
    </row>
    <row r="31" spans="1:6" ht="89.25" x14ac:dyDescent="0.25">
      <c r="A31" s="23"/>
      <c r="B31" s="27"/>
      <c r="C31" s="28"/>
      <c r="D31" s="29" t="s">
        <v>138</v>
      </c>
      <c r="E31" s="29"/>
      <c r="F31" s="27"/>
    </row>
    <row r="32" spans="1:6" ht="89.25" x14ac:dyDescent="0.25">
      <c r="A32" s="23"/>
      <c r="B32" s="27"/>
      <c r="C32" s="28"/>
      <c r="D32" s="29" t="s">
        <v>139</v>
      </c>
      <c r="E32" s="29"/>
      <c r="F32" s="27"/>
    </row>
    <row r="33" spans="1:6" ht="51" x14ac:dyDescent="0.25">
      <c r="A33" s="23"/>
      <c r="B33" s="27"/>
      <c r="C33" s="28"/>
      <c r="D33" s="29" t="s">
        <v>140</v>
      </c>
      <c r="E33" s="29"/>
      <c r="F33" s="27"/>
    </row>
    <row r="34" spans="1:6" ht="38.25" x14ac:dyDescent="0.25">
      <c r="A34" s="23"/>
      <c r="B34" s="27"/>
      <c r="C34" s="28"/>
      <c r="D34" s="29" t="s">
        <v>141</v>
      </c>
      <c r="E34" s="29"/>
      <c r="F34" s="27"/>
    </row>
    <row r="35" spans="1:6" ht="25.5" x14ac:dyDescent="0.25">
      <c r="A35" s="23"/>
      <c r="B35" s="27"/>
      <c r="C35" s="28"/>
      <c r="D35" s="29" t="s">
        <v>142</v>
      </c>
      <c r="E35" s="29"/>
      <c r="F35" s="27"/>
    </row>
    <row r="36" spans="1:6" ht="63.75" x14ac:dyDescent="0.25">
      <c r="A36" s="23"/>
      <c r="B36" s="27"/>
      <c r="C36" s="28"/>
      <c r="D36" s="29" t="s">
        <v>143</v>
      </c>
      <c r="E36" s="29"/>
      <c r="F36" s="27"/>
    </row>
    <row r="37" spans="1:6" x14ac:dyDescent="0.25">
      <c r="A37" s="23"/>
      <c r="B37" s="27"/>
      <c r="C37" s="28"/>
      <c r="D37" s="29" t="s">
        <v>144</v>
      </c>
      <c r="E37" s="29"/>
      <c r="F37" s="27"/>
    </row>
    <row r="38" spans="1:6" x14ac:dyDescent="0.25">
      <c r="A38" s="23"/>
      <c r="B38" s="27"/>
      <c r="C38" s="28"/>
      <c r="D38" s="29" t="s">
        <v>145</v>
      </c>
      <c r="E38" s="29"/>
      <c r="F38" s="27"/>
    </row>
    <row r="39" spans="1:6" ht="25.5" x14ac:dyDescent="0.25">
      <c r="A39" s="23"/>
      <c r="B39" s="27" t="s">
        <v>146</v>
      </c>
      <c r="C39" s="28"/>
      <c r="D39" s="29" t="s">
        <v>147</v>
      </c>
      <c r="E39" s="29"/>
      <c r="F39" s="27"/>
    </row>
    <row r="40" spans="1:6" ht="178.5" x14ac:dyDescent="0.25">
      <c r="A40" s="23"/>
      <c r="B40" s="27"/>
      <c r="C40" s="28"/>
      <c r="D40" s="29" t="s">
        <v>148</v>
      </c>
      <c r="E40" s="29"/>
      <c r="F40" s="27"/>
    </row>
    <row r="41" spans="1:6" x14ac:dyDescent="0.25">
      <c r="A41" s="23"/>
      <c r="B41" s="27"/>
      <c r="C41" s="28"/>
      <c r="D41" s="29"/>
      <c r="E41" s="29"/>
      <c r="F41" s="27"/>
    </row>
    <row r="42" spans="1:6" ht="45" x14ac:dyDescent="0.25">
      <c r="A42" s="23" t="s">
        <v>259</v>
      </c>
      <c r="B42" s="27" t="s">
        <v>149</v>
      </c>
      <c r="C42" s="28" t="s">
        <v>150</v>
      </c>
      <c r="E42" s="23">
        <v>50</v>
      </c>
      <c r="F42" s="27"/>
    </row>
    <row r="43" spans="1:6" x14ac:dyDescent="0.25">
      <c r="A43" s="23"/>
      <c r="B43" s="27" t="s">
        <v>136</v>
      </c>
      <c r="C43" s="28"/>
      <c r="D43" s="23" t="s">
        <v>151</v>
      </c>
      <c r="E43" s="23">
        <v>50</v>
      </c>
      <c r="F43" s="27"/>
    </row>
    <row r="44" spans="1:6" ht="75" x14ac:dyDescent="0.25">
      <c r="A44" s="23"/>
      <c r="B44" s="27"/>
      <c r="C44" s="28"/>
      <c r="D44" s="23" t="s">
        <v>152</v>
      </c>
      <c r="E44" s="23"/>
      <c r="F44" s="27"/>
    </row>
    <row r="45" spans="1:6" ht="45" x14ac:dyDescent="0.25">
      <c r="A45" s="23" t="s">
        <v>259</v>
      </c>
      <c r="B45" s="27" t="s">
        <v>153</v>
      </c>
      <c r="C45" s="28" t="s">
        <v>154</v>
      </c>
      <c r="D45" s="31"/>
      <c r="E45" s="31"/>
      <c r="F45" s="27"/>
    </row>
    <row r="46" spans="1:6" ht="45" x14ac:dyDescent="0.25">
      <c r="A46" s="23"/>
      <c r="B46" s="27" t="s">
        <v>155</v>
      </c>
      <c r="C46" s="28"/>
      <c r="D46" s="23" t="s">
        <v>156</v>
      </c>
      <c r="E46" s="23"/>
      <c r="F46" s="27"/>
    </row>
    <row r="47" spans="1:6" x14ac:dyDescent="0.25">
      <c r="A47" s="23"/>
      <c r="B47" s="27" t="s">
        <v>157</v>
      </c>
      <c r="C47" s="28"/>
      <c r="D47" s="23" t="s">
        <v>158</v>
      </c>
      <c r="E47" s="23"/>
      <c r="F47" s="27"/>
    </row>
    <row r="48" spans="1:6" ht="60" x14ac:dyDescent="0.25">
      <c r="A48" s="23"/>
      <c r="B48" s="27"/>
      <c r="C48" s="28"/>
      <c r="D48" s="23" t="s">
        <v>159</v>
      </c>
      <c r="E48" s="23"/>
      <c r="F48" s="27"/>
    </row>
    <row r="49" spans="1:6" ht="29.25" customHeight="1" x14ac:dyDescent="0.25">
      <c r="A49" s="23" t="s">
        <v>259</v>
      </c>
      <c r="B49" s="27" t="s">
        <v>160</v>
      </c>
      <c r="C49" s="28" t="s">
        <v>161</v>
      </c>
      <c r="D49" s="23" t="s">
        <v>162</v>
      </c>
      <c r="E49" s="23"/>
      <c r="F49" s="27"/>
    </row>
    <row r="50" spans="1:6" ht="105" x14ac:dyDescent="0.25">
      <c r="A50" s="23"/>
      <c r="B50" s="27"/>
      <c r="C50" s="28"/>
      <c r="D50" s="23" t="s">
        <v>163</v>
      </c>
      <c r="E50" s="23"/>
      <c r="F50" s="27"/>
    </row>
    <row r="51" spans="1:6" ht="45" x14ac:dyDescent="0.25">
      <c r="A51" s="23" t="s">
        <v>259</v>
      </c>
      <c r="B51" s="27" t="s">
        <v>164</v>
      </c>
      <c r="C51" s="28" t="s">
        <v>165</v>
      </c>
      <c r="D51" s="23"/>
      <c r="E51" s="23">
        <v>10</v>
      </c>
      <c r="F51" s="27" t="s">
        <v>166</v>
      </c>
    </row>
    <row r="52" spans="1:6" x14ac:dyDescent="0.25">
      <c r="A52" s="23"/>
      <c r="B52" s="27" t="s">
        <v>167</v>
      </c>
      <c r="C52" s="28"/>
      <c r="D52" s="23" t="s">
        <v>168</v>
      </c>
      <c r="E52" s="23">
        <v>10</v>
      </c>
      <c r="F52" s="27"/>
    </row>
    <row r="53" spans="1:6" ht="45" x14ac:dyDescent="0.25">
      <c r="A53" s="23"/>
      <c r="B53" s="27" t="s">
        <v>130</v>
      </c>
      <c r="C53" s="28"/>
      <c r="D53" s="23" t="s">
        <v>169</v>
      </c>
      <c r="E53" s="23"/>
      <c r="F53" s="27"/>
    </row>
    <row r="54" spans="1:6" ht="30" x14ac:dyDescent="0.25">
      <c r="A54" s="23"/>
      <c r="B54" s="27" t="s">
        <v>170</v>
      </c>
      <c r="C54" s="28"/>
      <c r="D54" s="23" t="s">
        <v>171</v>
      </c>
      <c r="E54" s="23"/>
      <c r="F54" s="27"/>
    </row>
    <row r="55" spans="1:6" ht="270" x14ac:dyDescent="0.25">
      <c r="A55" s="23"/>
      <c r="B55" s="27" t="s">
        <v>172</v>
      </c>
      <c r="C55" s="28"/>
      <c r="D55" s="23" t="s">
        <v>173</v>
      </c>
      <c r="E55" s="23" t="s">
        <v>174</v>
      </c>
      <c r="F55" s="27"/>
    </row>
    <row r="56" spans="1:6" ht="45" x14ac:dyDescent="0.25">
      <c r="A56" s="23" t="s">
        <v>282</v>
      </c>
      <c r="B56" s="27" t="s">
        <v>175</v>
      </c>
      <c r="C56" s="28" t="s">
        <v>72</v>
      </c>
      <c r="E56" s="23">
        <v>100</v>
      </c>
      <c r="F56" s="27"/>
    </row>
    <row r="57" spans="1:6" x14ac:dyDescent="0.25">
      <c r="A57" s="23"/>
      <c r="B57" s="27" t="s">
        <v>136</v>
      </c>
      <c r="C57" s="28"/>
      <c r="D57" s="23" t="s">
        <v>176</v>
      </c>
      <c r="E57" s="23">
        <v>90</v>
      </c>
      <c r="F57" s="27"/>
    </row>
    <row r="58" spans="1:6" ht="45" x14ac:dyDescent="0.25">
      <c r="A58" s="23"/>
      <c r="B58" s="27" t="s">
        <v>177</v>
      </c>
      <c r="C58" s="28"/>
      <c r="D58" s="23" t="s">
        <v>178</v>
      </c>
      <c r="E58" s="23"/>
      <c r="F58" s="27"/>
    </row>
    <row r="59" spans="1:6" ht="255" x14ac:dyDescent="0.25">
      <c r="A59" s="23"/>
      <c r="B59" s="27"/>
      <c r="C59" s="28"/>
      <c r="D59" s="23" t="s">
        <v>179</v>
      </c>
      <c r="E59" s="23"/>
      <c r="F59" s="27"/>
    </row>
    <row r="60" spans="1:6" ht="270" x14ac:dyDescent="0.25">
      <c r="A60" s="23"/>
      <c r="B60" s="27"/>
      <c r="C60" s="28"/>
      <c r="D60" s="23" t="s">
        <v>180</v>
      </c>
      <c r="E60" s="23"/>
      <c r="F60" s="27"/>
    </row>
    <row r="61" spans="1:6" ht="75" x14ac:dyDescent="0.25">
      <c r="A61" s="23"/>
      <c r="B61" s="27"/>
      <c r="C61" s="28"/>
      <c r="D61" s="23" t="s">
        <v>181</v>
      </c>
      <c r="E61" s="23"/>
      <c r="F61" s="27"/>
    </row>
    <row r="62" spans="1:6" ht="30" x14ac:dyDescent="0.25">
      <c r="A62" s="23"/>
      <c r="B62" s="27" t="s">
        <v>182</v>
      </c>
      <c r="C62" s="28"/>
      <c r="D62" s="23" t="s">
        <v>183</v>
      </c>
      <c r="E62" s="23">
        <v>5</v>
      </c>
      <c r="F62" s="27"/>
    </row>
    <row r="63" spans="1:6" ht="30" x14ac:dyDescent="0.25">
      <c r="A63" s="23"/>
      <c r="B63" s="27" t="s">
        <v>184</v>
      </c>
      <c r="C63" s="28"/>
      <c r="D63" s="23" t="s">
        <v>185</v>
      </c>
      <c r="E63" s="23">
        <v>5</v>
      </c>
      <c r="F63" s="27"/>
    </row>
    <row r="64" spans="1:6" ht="30" x14ac:dyDescent="0.25">
      <c r="A64" s="23" t="s">
        <v>282</v>
      </c>
      <c r="B64" s="27" t="s">
        <v>186</v>
      </c>
      <c r="C64" s="28" t="s">
        <v>187</v>
      </c>
      <c r="D64" s="23" t="s">
        <v>188</v>
      </c>
      <c r="E64" s="23"/>
      <c r="F64" s="27"/>
    </row>
    <row r="65" spans="1:6" ht="270" x14ac:dyDescent="0.25">
      <c r="A65" s="23"/>
      <c r="B65" s="27"/>
      <c r="C65" s="28"/>
      <c r="D65" s="23" t="s">
        <v>189</v>
      </c>
      <c r="E65" s="23">
        <v>50</v>
      </c>
      <c r="F65" s="27"/>
    </row>
    <row r="66" spans="1:6" ht="45" customHeight="1" x14ac:dyDescent="0.25">
      <c r="A66" s="23"/>
      <c r="B66" s="27" t="s">
        <v>190</v>
      </c>
      <c r="C66" s="28"/>
      <c r="D66" s="142" t="s">
        <v>191</v>
      </c>
      <c r="E66" s="27">
        <v>50</v>
      </c>
    </row>
    <row r="67" spans="1:6" ht="75" x14ac:dyDescent="0.25">
      <c r="A67" s="23"/>
      <c r="B67" s="27"/>
      <c r="C67" s="28"/>
      <c r="D67" s="23" t="s">
        <v>192</v>
      </c>
      <c r="E67" s="23"/>
      <c r="F67" s="27"/>
    </row>
    <row r="68" spans="1:6" ht="60" x14ac:dyDescent="0.25">
      <c r="A68" s="23" t="s">
        <v>282</v>
      </c>
      <c r="B68" s="27" t="s">
        <v>193</v>
      </c>
      <c r="C68" s="28" t="s">
        <v>194</v>
      </c>
      <c r="D68" s="23" t="s">
        <v>195</v>
      </c>
      <c r="E68" s="23">
        <v>10</v>
      </c>
      <c r="F68" s="27"/>
    </row>
    <row r="69" spans="1:6" ht="30" x14ac:dyDescent="0.25">
      <c r="A69" s="23"/>
      <c r="B69" s="27" t="s">
        <v>196</v>
      </c>
      <c r="C69" s="28"/>
      <c r="D69" s="23" t="s">
        <v>197</v>
      </c>
      <c r="F69" s="27"/>
    </row>
    <row r="70" spans="1:6" ht="30" x14ac:dyDescent="0.25">
      <c r="A70" s="23"/>
      <c r="B70" s="27" t="s">
        <v>198</v>
      </c>
      <c r="C70" s="28"/>
      <c r="D70" s="42" t="s">
        <v>199</v>
      </c>
      <c r="E70" s="23">
        <v>2.5</v>
      </c>
      <c r="F70" s="27"/>
    </row>
    <row r="71" spans="1:6" ht="60" x14ac:dyDescent="0.25">
      <c r="A71" s="23"/>
      <c r="B71" s="27" t="s">
        <v>200</v>
      </c>
      <c r="C71" s="28"/>
      <c r="D71" s="23" t="s">
        <v>201</v>
      </c>
      <c r="E71" s="23">
        <v>7.5</v>
      </c>
      <c r="F71" s="27"/>
    </row>
    <row r="72" spans="1:6" ht="30" x14ac:dyDescent="0.25">
      <c r="A72" s="23" t="s">
        <v>302</v>
      </c>
      <c r="B72" s="27" t="s">
        <v>202</v>
      </c>
      <c r="C72" s="28" t="s">
        <v>203</v>
      </c>
      <c r="D72" s="23"/>
      <c r="E72" s="23">
        <v>15</v>
      </c>
      <c r="F72" s="27" t="s">
        <v>204</v>
      </c>
    </row>
    <row r="73" spans="1:6" ht="30" x14ac:dyDescent="0.25">
      <c r="A73" s="23"/>
      <c r="B73" s="27" t="s">
        <v>205</v>
      </c>
      <c r="C73" s="28"/>
      <c r="D73" s="23" t="s">
        <v>206</v>
      </c>
      <c r="E73" s="23">
        <v>5</v>
      </c>
      <c r="F73" s="27"/>
    </row>
    <row r="74" spans="1:6" ht="30" customHeight="1" x14ac:dyDescent="0.25">
      <c r="A74" s="23"/>
      <c r="B74" s="27" t="s">
        <v>128</v>
      </c>
      <c r="C74" s="28"/>
      <c r="D74" s="23" t="s">
        <v>207</v>
      </c>
      <c r="E74" s="23">
        <v>5</v>
      </c>
      <c r="F74" s="27"/>
    </row>
    <row r="75" spans="1:6" x14ac:dyDescent="0.25">
      <c r="A75" s="23"/>
      <c r="B75" s="27" t="s">
        <v>208</v>
      </c>
      <c r="C75" s="28"/>
      <c r="D75" s="23" t="s">
        <v>209</v>
      </c>
      <c r="E75" s="23">
        <v>5</v>
      </c>
      <c r="F75" s="27"/>
    </row>
    <row r="76" spans="1:6" ht="90" x14ac:dyDescent="0.25">
      <c r="A76" s="23"/>
      <c r="B76" s="27"/>
      <c r="C76" s="28"/>
      <c r="D76" s="23" t="s">
        <v>210</v>
      </c>
      <c r="E76" s="23"/>
      <c r="F76" s="27"/>
    </row>
    <row r="77" spans="1:6" ht="60" x14ac:dyDescent="0.25">
      <c r="A77" s="23"/>
      <c r="B77" s="27" t="s">
        <v>211</v>
      </c>
      <c r="C77" s="28"/>
      <c r="D77" s="23" t="s">
        <v>212</v>
      </c>
      <c r="E77" s="23"/>
      <c r="F77" s="27"/>
    </row>
    <row r="78" spans="1:6" ht="60" x14ac:dyDescent="0.25">
      <c r="A78" s="23"/>
      <c r="B78" s="27" t="s">
        <v>213</v>
      </c>
      <c r="C78" s="28"/>
      <c r="D78" s="23" t="s">
        <v>214</v>
      </c>
      <c r="E78" s="23"/>
      <c r="F78" s="27"/>
    </row>
    <row r="79" spans="1:6" ht="90" x14ac:dyDescent="0.25">
      <c r="A79" s="23"/>
      <c r="B79" s="27" t="s">
        <v>215</v>
      </c>
      <c r="C79" s="28"/>
      <c r="D79" s="23" t="s">
        <v>216</v>
      </c>
      <c r="E79" s="23"/>
      <c r="F79" s="27"/>
    </row>
    <row r="80" spans="1:6" ht="30" x14ac:dyDescent="0.25">
      <c r="A80" s="23" t="s">
        <v>302</v>
      </c>
      <c r="B80" s="27" t="s">
        <v>217</v>
      </c>
      <c r="C80" s="28" t="s">
        <v>218</v>
      </c>
      <c r="D80" s="23" t="s">
        <v>188</v>
      </c>
      <c r="E80" s="23"/>
      <c r="F80" s="27"/>
    </row>
    <row r="81" spans="1:6" ht="90" x14ac:dyDescent="0.25">
      <c r="A81" s="23"/>
      <c r="B81" s="27" t="s">
        <v>219</v>
      </c>
      <c r="C81" s="28" t="s">
        <v>220</v>
      </c>
      <c r="D81" s="23" t="s">
        <v>221</v>
      </c>
      <c r="E81" s="23"/>
      <c r="F81" s="27"/>
    </row>
    <row r="82" spans="1:6" ht="60" x14ac:dyDescent="0.25">
      <c r="A82" s="23"/>
      <c r="B82" s="27" t="s">
        <v>222</v>
      </c>
      <c r="C82" s="28" t="s">
        <v>223</v>
      </c>
      <c r="D82" s="23" t="s">
        <v>224</v>
      </c>
      <c r="E82" s="23"/>
      <c r="F82" s="27"/>
    </row>
    <row r="83" spans="1:6" ht="75" x14ac:dyDescent="0.25">
      <c r="A83" s="23"/>
      <c r="B83" s="27" t="s">
        <v>225</v>
      </c>
      <c r="C83" s="28" t="s">
        <v>226</v>
      </c>
      <c r="D83" s="23" t="s">
        <v>227</v>
      </c>
      <c r="E83" s="23"/>
      <c r="F83" s="27"/>
    </row>
    <row r="84" spans="1:6" ht="45.75" customHeight="1" x14ac:dyDescent="0.25">
      <c r="A84" s="23"/>
      <c r="B84" s="27" t="s">
        <v>228</v>
      </c>
      <c r="C84" s="28" t="s">
        <v>229</v>
      </c>
      <c r="D84" s="23" t="s">
        <v>230</v>
      </c>
      <c r="E84" s="23"/>
      <c r="F84" s="27"/>
    </row>
    <row r="85" spans="1:6" ht="75" x14ac:dyDescent="0.25">
      <c r="A85" s="23"/>
      <c r="B85" s="27" t="s">
        <v>231</v>
      </c>
      <c r="C85" s="28"/>
      <c r="D85" s="23" t="s">
        <v>232</v>
      </c>
      <c r="E85" s="23" t="s">
        <v>233</v>
      </c>
      <c r="F85" s="27"/>
    </row>
    <row r="86" spans="1:6" x14ac:dyDescent="0.25">
      <c r="A86" s="23" t="s">
        <v>235</v>
      </c>
      <c r="B86" s="27" t="s">
        <v>234</v>
      </c>
      <c r="C86" s="28" t="s">
        <v>235</v>
      </c>
      <c r="E86" s="23"/>
      <c r="F86" s="27"/>
    </row>
    <row r="87" spans="1:6" ht="105" x14ac:dyDescent="0.25">
      <c r="B87" t="s">
        <v>236</v>
      </c>
      <c r="D87" s="23" t="s">
        <v>237</v>
      </c>
    </row>
  </sheetData>
  <phoneticPr fontId="27"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981AF-BA3C-4D99-9F8E-335789AF9A14}">
  <sheetPr codeName="Ark6"/>
  <dimension ref="A1:E53"/>
  <sheetViews>
    <sheetView topLeftCell="A28" workbookViewId="0">
      <selection activeCell="A53" sqref="A53"/>
    </sheetView>
  </sheetViews>
  <sheetFormatPr defaultRowHeight="15" x14ac:dyDescent="0.25"/>
  <cols>
    <col min="1" max="1" width="16.5703125" customWidth="1"/>
    <col min="2" max="2" width="15.140625" customWidth="1"/>
    <col min="3" max="3" width="28.7109375" customWidth="1"/>
    <col min="4" max="4" width="65.28515625" customWidth="1"/>
  </cols>
  <sheetData>
    <row r="1" spans="1:5" x14ac:dyDescent="0.25">
      <c r="A1" s="28" t="s">
        <v>83</v>
      </c>
      <c r="B1" s="44" t="s">
        <v>84</v>
      </c>
      <c r="C1" s="28" t="s">
        <v>65</v>
      </c>
      <c r="D1" s="28" t="s">
        <v>85</v>
      </c>
    </row>
    <row r="2" spans="1:5" ht="30" x14ac:dyDescent="0.25">
      <c r="A2" s="23" t="s">
        <v>87</v>
      </c>
      <c r="B2" s="27"/>
      <c r="C2" s="42" t="s">
        <v>238</v>
      </c>
      <c r="D2" s="23" t="s">
        <v>239</v>
      </c>
    </row>
    <row r="3" spans="1:5" ht="30" x14ac:dyDescent="0.25">
      <c r="A3" s="23"/>
      <c r="B3" s="27"/>
      <c r="C3" s="42"/>
      <c r="D3" s="23" t="s">
        <v>240</v>
      </c>
    </row>
    <row r="4" spans="1:5" ht="30" x14ac:dyDescent="0.25">
      <c r="A4" s="23" t="s">
        <v>63</v>
      </c>
      <c r="B4" s="27" t="s">
        <v>241</v>
      </c>
      <c r="C4" s="42" t="s">
        <v>100</v>
      </c>
      <c r="D4" s="23"/>
      <c r="E4" t="s">
        <v>242</v>
      </c>
    </row>
    <row r="5" spans="1:5" x14ac:dyDescent="0.25">
      <c r="A5" s="23"/>
      <c r="B5" s="27" t="s">
        <v>243</v>
      </c>
      <c r="C5" s="42"/>
      <c r="D5" s="23" t="s">
        <v>244</v>
      </c>
      <c r="E5" t="s">
        <v>245</v>
      </c>
    </row>
    <row r="6" spans="1:5" x14ac:dyDescent="0.25">
      <c r="A6" s="23"/>
      <c r="B6" s="27" t="s">
        <v>246</v>
      </c>
      <c r="C6" s="42"/>
      <c r="D6" s="23" t="s">
        <v>247</v>
      </c>
      <c r="E6" t="s">
        <v>245</v>
      </c>
    </row>
    <row r="7" spans="1:5" ht="25.5" x14ac:dyDescent="0.25">
      <c r="A7" s="23"/>
      <c r="B7" s="27"/>
      <c r="C7" s="42"/>
      <c r="D7" s="29" t="s">
        <v>106</v>
      </c>
    </row>
    <row r="8" spans="1:5" x14ac:dyDescent="0.25">
      <c r="A8" s="23"/>
      <c r="B8" s="27" t="s">
        <v>248</v>
      </c>
      <c r="C8" s="42"/>
      <c r="D8" s="29" t="s">
        <v>108</v>
      </c>
    </row>
    <row r="9" spans="1:5" ht="25.5" x14ac:dyDescent="0.25">
      <c r="A9" s="23"/>
      <c r="B9" s="27" t="s">
        <v>249</v>
      </c>
      <c r="C9" s="42"/>
      <c r="D9" s="29" t="s">
        <v>110</v>
      </c>
    </row>
    <row r="10" spans="1:5" ht="51" x14ac:dyDescent="0.25">
      <c r="A10" s="23"/>
      <c r="B10" s="27" t="s">
        <v>250</v>
      </c>
      <c r="C10" s="42"/>
      <c r="D10" s="29" t="s">
        <v>111</v>
      </c>
    </row>
    <row r="11" spans="1:5" x14ac:dyDescent="0.25">
      <c r="A11" s="23"/>
      <c r="B11" s="27" t="s">
        <v>251</v>
      </c>
      <c r="C11" s="42"/>
      <c r="D11" s="29" t="s">
        <v>113</v>
      </c>
    </row>
    <row r="12" spans="1:5" x14ac:dyDescent="0.25">
      <c r="A12" s="23"/>
      <c r="B12" s="27"/>
      <c r="C12" s="42"/>
    </row>
    <row r="13" spans="1:5" ht="30" x14ac:dyDescent="0.25">
      <c r="A13" s="23" t="s">
        <v>63</v>
      </c>
      <c r="B13" s="27" t="s">
        <v>252</v>
      </c>
      <c r="C13" s="42" t="s">
        <v>115</v>
      </c>
      <c r="D13" s="45" t="s">
        <v>253</v>
      </c>
    </row>
    <row r="14" spans="1:5" ht="150" x14ac:dyDescent="0.25">
      <c r="A14" s="23"/>
      <c r="B14" s="27"/>
      <c r="C14" s="42"/>
      <c r="D14" s="23" t="s">
        <v>254</v>
      </c>
    </row>
    <row r="15" spans="1:5" ht="30" x14ac:dyDescent="0.25">
      <c r="A15" s="23"/>
      <c r="B15" s="27"/>
      <c r="C15" s="42"/>
      <c r="D15" s="23" t="s">
        <v>255</v>
      </c>
    </row>
    <row r="16" spans="1:5" x14ac:dyDescent="0.25">
      <c r="A16" s="23" t="s">
        <v>63</v>
      </c>
      <c r="B16" s="27" t="s">
        <v>256</v>
      </c>
      <c r="C16" s="42" t="s">
        <v>119</v>
      </c>
      <c r="D16" s="23" t="s">
        <v>253</v>
      </c>
    </row>
    <row r="17" spans="1:5" ht="75" x14ac:dyDescent="0.25">
      <c r="A17" s="23"/>
      <c r="B17" s="27"/>
      <c r="C17" s="42"/>
      <c r="D17" s="23" t="s">
        <v>257</v>
      </c>
    </row>
    <row r="18" spans="1:5" ht="195" x14ac:dyDescent="0.25">
      <c r="A18" s="23"/>
      <c r="B18" s="27"/>
      <c r="C18" s="42"/>
      <c r="D18" s="23" t="s">
        <v>258</v>
      </c>
    </row>
    <row r="19" spans="1:5" ht="165" x14ac:dyDescent="0.25">
      <c r="A19" s="23" t="s">
        <v>259</v>
      </c>
      <c r="B19" s="27">
        <v>4</v>
      </c>
      <c r="C19" s="42" t="s">
        <v>260</v>
      </c>
      <c r="D19" s="23"/>
    </row>
    <row r="20" spans="1:5" x14ac:dyDescent="0.25">
      <c r="A20" s="23"/>
      <c r="B20" s="27" t="s">
        <v>126</v>
      </c>
      <c r="C20" s="28"/>
      <c r="D20" s="29" t="s">
        <v>127</v>
      </c>
      <c r="E20" s="29" t="s">
        <v>261</v>
      </c>
    </row>
    <row r="21" spans="1:5" ht="25.5" x14ac:dyDescent="0.25">
      <c r="A21" s="23"/>
      <c r="B21" s="27" t="s">
        <v>128</v>
      </c>
      <c r="C21" s="28"/>
      <c r="D21" s="29" t="s">
        <v>129</v>
      </c>
      <c r="E21" s="29" t="s">
        <v>262</v>
      </c>
    </row>
    <row r="22" spans="1:5" ht="25.5" x14ac:dyDescent="0.25">
      <c r="A22" s="23"/>
      <c r="B22" s="27" t="s">
        <v>130</v>
      </c>
      <c r="C22" s="28"/>
      <c r="D22" s="29" t="s">
        <v>131</v>
      </c>
      <c r="E22" s="29"/>
    </row>
    <row r="23" spans="1:5" ht="45" x14ac:dyDescent="0.25">
      <c r="A23" s="23" t="s">
        <v>259</v>
      </c>
      <c r="B23" s="27">
        <v>5</v>
      </c>
      <c r="C23" s="42" t="s">
        <v>135</v>
      </c>
    </row>
    <row r="24" spans="1:5" x14ac:dyDescent="0.25">
      <c r="A24" s="23"/>
      <c r="B24" s="27"/>
      <c r="C24" s="42"/>
      <c r="D24" s="23" t="s">
        <v>263</v>
      </c>
    </row>
    <row r="25" spans="1:5" ht="30" x14ac:dyDescent="0.25">
      <c r="A25" s="23"/>
      <c r="B25" s="27" t="s">
        <v>264</v>
      </c>
      <c r="C25" s="32"/>
      <c r="D25" s="23" t="s">
        <v>265</v>
      </c>
    </row>
    <row r="26" spans="1:5" ht="105" x14ac:dyDescent="0.25">
      <c r="A26" s="23"/>
      <c r="B26" s="27" t="s">
        <v>266</v>
      </c>
      <c r="C26" s="32"/>
      <c r="D26" s="23" t="s">
        <v>267</v>
      </c>
    </row>
    <row r="27" spans="1:5" ht="75" x14ac:dyDescent="0.25">
      <c r="A27" s="23"/>
      <c r="B27" s="27" t="s">
        <v>268</v>
      </c>
      <c r="C27" s="42"/>
      <c r="D27" s="23" t="s">
        <v>269</v>
      </c>
    </row>
    <row r="28" spans="1:5" ht="45" x14ac:dyDescent="0.25">
      <c r="A28" s="23" t="s">
        <v>259</v>
      </c>
      <c r="B28" s="27">
        <v>6</v>
      </c>
      <c r="C28" s="42" t="s">
        <v>154</v>
      </c>
      <c r="D28" s="23" t="s">
        <v>188</v>
      </c>
    </row>
    <row r="29" spans="1:5" ht="105" x14ac:dyDescent="0.25">
      <c r="A29" s="23"/>
      <c r="B29" s="27" t="s">
        <v>270</v>
      </c>
      <c r="C29" s="42"/>
      <c r="D29" s="23" t="s">
        <v>271</v>
      </c>
    </row>
    <row r="30" spans="1:5" ht="45" x14ac:dyDescent="0.25">
      <c r="A30" s="23"/>
      <c r="B30" s="27" t="s">
        <v>272</v>
      </c>
      <c r="C30" s="42"/>
      <c r="D30" s="23" t="s">
        <v>273</v>
      </c>
    </row>
    <row r="31" spans="1:5" ht="45" x14ac:dyDescent="0.25">
      <c r="A31" s="23" t="s">
        <v>259</v>
      </c>
      <c r="B31" s="27">
        <v>7</v>
      </c>
      <c r="C31" s="42" t="s">
        <v>161</v>
      </c>
      <c r="D31" s="23" t="s">
        <v>188</v>
      </c>
    </row>
    <row r="32" spans="1:5" ht="30" x14ac:dyDescent="0.25">
      <c r="A32" s="23"/>
      <c r="B32" s="27" t="s">
        <v>274</v>
      </c>
      <c r="C32" s="42"/>
      <c r="D32" s="23" t="s">
        <v>275</v>
      </c>
    </row>
    <row r="33" spans="1:5" ht="45" x14ac:dyDescent="0.25">
      <c r="A33" s="23"/>
      <c r="B33" s="27" t="s">
        <v>276</v>
      </c>
      <c r="C33" s="42"/>
      <c r="D33" s="23" t="s">
        <v>277</v>
      </c>
    </row>
    <row r="34" spans="1:5" ht="45" x14ac:dyDescent="0.25">
      <c r="A34" s="23" t="s">
        <v>259</v>
      </c>
      <c r="B34" s="27">
        <v>8</v>
      </c>
      <c r="C34" s="42" t="s">
        <v>165</v>
      </c>
    </row>
    <row r="35" spans="1:5" x14ac:dyDescent="0.25">
      <c r="A35" s="23"/>
      <c r="B35" s="27"/>
      <c r="C35" s="42"/>
      <c r="D35" s="23" t="s">
        <v>278</v>
      </c>
    </row>
    <row r="36" spans="1:5" ht="90" x14ac:dyDescent="0.25">
      <c r="A36" s="23"/>
      <c r="B36" s="27" t="s">
        <v>279</v>
      </c>
      <c r="C36" s="42"/>
      <c r="D36" s="23" t="s">
        <v>280</v>
      </c>
      <c r="E36" t="s">
        <v>281</v>
      </c>
    </row>
    <row r="37" spans="1:5" ht="45" x14ac:dyDescent="0.25">
      <c r="A37" s="23" t="s">
        <v>282</v>
      </c>
      <c r="B37" s="27">
        <v>9</v>
      </c>
      <c r="C37" s="42" t="s">
        <v>72</v>
      </c>
      <c r="D37" s="23" t="s">
        <v>283</v>
      </c>
      <c r="E37" t="s">
        <v>245</v>
      </c>
    </row>
    <row r="38" spans="1:5" ht="90" x14ac:dyDescent="0.25">
      <c r="A38" s="23"/>
      <c r="B38" s="27" t="s">
        <v>284</v>
      </c>
      <c r="C38" s="42"/>
      <c r="D38" s="23" t="s">
        <v>285</v>
      </c>
      <c r="E38" t="s">
        <v>286</v>
      </c>
    </row>
    <row r="39" spans="1:5" x14ac:dyDescent="0.25">
      <c r="A39" s="23"/>
      <c r="B39" s="27"/>
      <c r="C39" s="42"/>
      <c r="D39" s="23"/>
    </row>
    <row r="40" spans="1:5" ht="75" x14ac:dyDescent="0.25">
      <c r="A40" s="23"/>
      <c r="B40" s="27" t="s">
        <v>287</v>
      </c>
      <c r="C40" s="42"/>
      <c r="D40" s="23" t="s">
        <v>288</v>
      </c>
    </row>
    <row r="41" spans="1:5" ht="180" x14ac:dyDescent="0.25">
      <c r="A41" s="23"/>
      <c r="B41" s="27" t="s">
        <v>289</v>
      </c>
      <c r="C41" s="42"/>
      <c r="D41" s="23" t="s">
        <v>290</v>
      </c>
    </row>
    <row r="42" spans="1:5" ht="210" x14ac:dyDescent="0.25">
      <c r="A42" s="23"/>
      <c r="B42" s="27"/>
      <c r="C42" s="42"/>
      <c r="D42" s="23" t="s">
        <v>291</v>
      </c>
    </row>
    <row r="43" spans="1:5" ht="60" x14ac:dyDescent="0.25">
      <c r="A43" s="23"/>
      <c r="B43" s="27"/>
      <c r="C43" s="42"/>
      <c r="D43" s="23" t="s">
        <v>292</v>
      </c>
    </row>
    <row r="44" spans="1:5" ht="30" x14ac:dyDescent="0.25">
      <c r="A44" s="23" t="s">
        <v>282</v>
      </c>
      <c r="B44" s="27">
        <v>10</v>
      </c>
      <c r="C44" s="42" t="s">
        <v>187</v>
      </c>
      <c r="D44" s="23" t="s">
        <v>283</v>
      </c>
      <c r="E44" t="s">
        <v>242</v>
      </c>
    </row>
    <row r="45" spans="1:5" ht="60" x14ac:dyDescent="0.25">
      <c r="A45" s="23"/>
      <c r="B45" s="27" t="s">
        <v>284</v>
      </c>
      <c r="C45" s="42"/>
      <c r="D45" s="23" t="s">
        <v>293</v>
      </c>
      <c r="E45" t="s">
        <v>242</v>
      </c>
    </row>
    <row r="46" spans="1:5" ht="60" x14ac:dyDescent="0.25">
      <c r="A46" s="23"/>
      <c r="B46" s="27"/>
      <c r="C46" s="42"/>
      <c r="D46" s="23" t="s">
        <v>294</v>
      </c>
    </row>
    <row r="47" spans="1:5" ht="30" x14ac:dyDescent="0.25">
      <c r="A47" s="23" t="s">
        <v>282</v>
      </c>
      <c r="B47" s="27">
        <v>11</v>
      </c>
      <c r="C47" s="42" t="s">
        <v>295</v>
      </c>
      <c r="D47" s="23"/>
    </row>
    <row r="48" spans="1:5" ht="165" x14ac:dyDescent="0.25">
      <c r="A48" s="23"/>
      <c r="B48" s="27" t="s">
        <v>296</v>
      </c>
      <c r="C48" s="42"/>
      <c r="D48" s="23" t="s">
        <v>297</v>
      </c>
      <c r="E48" t="s">
        <v>298</v>
      </c>
    </row>
    <row r="49" spans="1:5" ht="45" x14ac:dyDescent="0.25">
      <c r="A49" s="23"/>
      <c r="B49" s="27" t="s">
        <v>299</v>
      </c>
      <c r="C49" s="42"/>
      <c r="D49" s="23" t="s">
        <v>300</v>
      </c>
      <c r="E49" t="s">
        <v>301</v>
      </c>
    </row>
    <row r="50" spans="1:5" ht="30" x14ac:dyDescent="0.25">
      <c r="A50" s="23" t="s">
        <v>302</v>
      </c>
      <c r="B50" s="27">
        <v>12</v>
      </c>
      <c r="C50" s="42" t="s">
        <v>303</v>
      </c>
      <c r="D50" s="23" t="s">
        <v>304</v>
      </c>
    </row>
    <row r="51" spans="1:5" ht="120" x14ac:dyDescent="0.25">
      <c r="A51" s="23"/>
      <c r="B51" s="27" t="s">
        <v>305</v>
      </c>
      <c r="C51" s="42"/>
      <c r="D51" s="46" t="s">
        <v>306</v>
      </c>
    </row>
    <row r="53" spans="1:5" x14ac:dyDescent="0.25">
      <c r="A53" t="s">
        <v>307</v>
      </c>
    </row>
  </sheetData>
  <phoneticPr fontId="27"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0D049-5A3A-4AF9-B972-E155F7BD4318}">
  <sheetPr codeName="Ark7"/>
  <dimension ref="A2:A14"/>
  <sheetViews>
    <sheetView workbookViewId="0">
      <selection activeCell="A15" sqref="A15"/>
    </sheetView>
  </sheetViews>
  <sheetFormatPr defaultRowHeight="15" x14ac:dyDescent="0.25"/>
  <sheetData>
    <row r="2" spans="1:1" x14ac:dyDescent="0.25">
      <c r="A2" t="s">
        <v>308</v>
      </c>
    </row>
    <row r="3" spans="1:1" x14ac:dyDescent="0.25">
      <c r="A3" t="s">
        <v>309</v>
      </c>
    </row>
    <row r="5" spans="1:1" x14ac:dyDescent="0.25">
      <c r="A5" t="s">
        <v>310</v>
      </c>
    </row>
    <row r="8" spans="1:1" x14ac:dyDescent="0.25">
      <c r="A8" t="s">
        <v>298</v>
      </c>
    </row>
    <row r="9" spans="1:1" x14ac:dyDescent="0.25">
      <c r="A9" t="s">
        <v>311</v>
      </c>
    </row>
    <row r="12" spans="1:1" x14ac:dyDescent="0.25">
      <c r="A12" t="s">
        <v>312</v>
      </c>
    </row>
    <row r="13" spans="1:1" x14ac:dyDescent="0.25">
      <c r="A13" t="s">
        <v>313</v>
      </c>
    </row>
    <row r="14" spans="1:1" x14ac:dyDescent="0.25">
      <c r="A14" t="s">
        <v>314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ABA074474265A43B26756386E3B2B0B" ma:contentTypeVersion="15" ma:contentTypeDescription="Opret et nyt dokument." ma:contentTypeScope="" ma:versionID="275922f81d79b6b654d132ef1a6b4900">
  <xsd:schema xmlns:xsd="http://www.w3.org/2001/XMLSchema" xmlns:xs="http://www.w3.org/2001/XMLSchema" xmlns:p="http://schemas.microsoft.com/office/2006/metadata/properties" xmlns:ns2="c6d3061c-dee5-44fc-b528-97f3f912ff11" xmlns:ns3="842664bb-f12c-48a2-8d36-189aecfeb703" xmlns:ns4="0dd46b0f-e2c7-4a31-a61e-54a1e81a6d74" targetNamespace="http://schemas.microsoft.com/office/2006/metadata/properties" ma:root="true" ma:fieldsID="4921662336b7220db9bc10d92fe82909" ns2:_="" ns3:_="" ns4:_="">
    <xsd:import namespace="c6d3061c-dee5-44fc-b528-97f3f912ff11"/>
    <xsd:import namespace="842664bb-f12c-48a2-8d36-189aecfeb703"/>
    <xsd:import namespace="0dd46b0f-e2c7-4a31-a61e-54a1e81a6d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lcf76f155ced4ddcb4097134ff3c332f" minOccurs="0"/>
                <xsd:element ref="ns4:TaxCatchAll" minOccurs="0"/>
                <xsd:element ref="ns2:MediaServiceOCR" minOccurs="0"/>
                <xsd:element ref="ns2:eDoc"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3061c-dee5-44fc-b528-97f3f912ff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Billedmærker" ma:readOnly="false" ma:fieldId="{5cf76f15-5ced-4ddc-b409-7134ff3c332f}" ma:taxonomyMulti="true" ma:sspId="e6a412d2-aea5-45d9-add9-4615ec18655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eDoc" ma:index="20" nillable="true" ma:displayName="eDoc" ma:internalName="eDoc">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2664bb-f12c-48a2-8d36-189aecfeb703"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d46b0f-e2c7-4a31-a61e-54a1e81a6d7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b0e766f-a1e0-433c-8709-ad03e033f536}" ma:internalName="TaxCatchAll" ma:showField="CatchAllData" ma:web="842664bb-f12c-48a2-8d36-189aecfeb7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6d3061c-dee5-44fc-b528-97f3f912ff11">
      <Terms xmlns="http://schemas.microsoft.com/office/infopath/2007/PartnerControls"/>
    </lcf76f155ced4ddcb4097134ff3c332f>
    <TaxCatchAll xmlns="0dd46b0f-e2c7-4a31-a61e-54a1e81a6d74" xsi:nil="true"/>
    <SharedWithUsers xmlns="842664bb-f12c-48a2-8d36-189aecfeb703">
      <UserInfo>
        <DisplayName>Patrick Jørgensen</DisplayName>
        <AccountId>53</AccountId>
        <AccountType/>
      </UserInfo>
    </SharedWithUsers>
    <eDoc xmlns="c6d3061c-dee5-44fc-b528-97f3f912ff11" xsi:nil="true"/>
  </documentManagement>
</p:properties>
</file>

<file path=customXml/itemProps1.xml><?xml version="1.0" encoding="utf-8"?>
<ds:datastoreItem xmlns:ds="http://schemas.openxmlformats.org/officeDocument/2006/customXml" ds:itemID="{B7A3080F-5DCF-4AE3-9985-79F8E248C0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3061c-dee5-44fc-b528-97f3f912ff11"/>
    <ds:schemaRef ds:uri="842664bb-f12c-48a2-8d36-189aecfeb703"/>
    <ds:schemaRef ds:uri="0dd46b0f-e2c7-4a31-a61e-54a1e81a6d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E04150-68E6-473A-93BA-D146558B9D08}">
  <ds:schemaRefs>
    <ds:schemaRef ds:uri="http://schemas.microsoft.com/sharepoint/v3/contenttype/forms"/>
  </ds:schemaRefs>
</ds:datastoreItem>
</file>

<file path=customXml/itemProps3.xml><?xml version="1.0" encoding="utf-8"?>
<ds:datastoreItem xmlns:ds="http://schemas.openxmlformats.org/officeDocument/2006/customXml" ds:itemID="{67F6B8FB-471F-4FC3-A5A7-E1FA458BD786}">
  <ds:schemaRefs>
    <ds:schemaRef ds:uri="http://purl.org/dc/terms/"/>
    <ds:schemaRef ds:uri="http://schemas.openxmlformats.org/package/2006/metadata/core-properties"/>
    <ds:schemaRef ds:uri="http://purl.org/dc/dcmitype/"/>
    <ds:schemaRef ds:uri="http://schemas.microsoft.com/office/infopath/2007/PartnerControls"/>
    <ds:schemaRef ds:uri="0dd46b0f-e2c7-4a31-a61e-54a1e81a6d74"/>
    <ds:schemaRef ds:uri="http://purl.org/dc/elements/1.1/"/>
    <ds:schemaRef ds:uri="http://schemas.microsoft.com/office/2006/documentManagement/types"/>
    <ds:schemaRef ds:uri="842664bb-f12c-48a2-8d36-189aecfeb703"/>
    <ds:schemaRef ds:uri="c6d3061c-dee5-44fc-b528-97f3f912ff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Forside og vejledning</vt:lpstr>
      <vt:lpstr>Sagsoplysninger</vt:lpstr>
      <vt:lpstr>Nybyg</vt:lpstr>
      <vt:lpstr>Helhedsplan</vt:lpstr>
      <vt:lpstr>Bilag til skadelig kemi</vt:lpstr>
      <vt:lpstr>DGNB Master</vt:lpstr>
      <vt:lpstr>Svanen Master</vt:lpstr>
      <vt:lpstr>ja nej</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Jørgensen</dc:creator>
  <cp:keywords/>
  <dc:description/>
  <cp:lastModifiedBy>Stine Helms</cp:lastModifiedBy>
  <cp:revision/>
  <dcterms:created xsi:type="dcterms:W3CDTF">2022-07-07T12:19:29Z</dcterms:created>
  <dcterms:modified xsi:type="dcterms:W3CDTF">2025-12-02T10:07:22Z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0x0101008ABA074474265A43B26756386E3B2B0B</vt:lpwstr>
  </property>
  <property fmtid="{D5CDD505-2E9C-101B-9397-08002B2CF9AE}" pid="3" name="Sensitivity">
    <vt:lpwstr/>
  </property>
  <property fmtid="{D5CDD505-2E9C-101B-9397-08002B2CF9AE}" pid="4" name="MediaServiceImageTags">
    <vt:lpwstr/>
  </property>
  <property fmtid="{D5CDD505-2E9C-101B-9397-08002B2CF9AE}" pid="5" name="TaxCatchAll">
    <vt:lpwstr/>
  </property>
  <property fmtid="{D5CDD505-2E9C-101B-9397-08002B2CF9AE}" pid="6" name="j2c2601e249f4d2993f2fcc4fe83f7c1">
    <vt:lpwstr/>
  </property>
</Properties>
</file>